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5年项目库" sheetId="1" r:id="rId1"/>
  </sheets>
  <definedNames>
    <definedName name="_xlnm._FilterDatabase" localSheetId="0" hidden="1">'2025年项目库'!$A$5:$Z$52</definedName>
    <definedName name="_xlnm.Print_Titles" localSheetId="0">'2025年项目库'!$2:$5</definedName>
    <definedName name="产业扶贫" localSheetId="0">#REF!</definedName>
    <definedName name="基础设施" localSheetId="0">#REF!</definedName>
    <definedName name="基础设施1" localSheetId="0">#REF!</definedName>
    <definedName name="教育_补助_培训" localSheetId="0">#REF!</definedName>
    <definedName name="教育补助" localSheetId="0">#REF!</definedName>
    <definedName name="金融扶贫" localSheetId="0">#REF!</definedName>
    <definedName name="项目类型" localSheetId="0">#REF!</definedName>
    <definedName name="易地扶贫搬迁" localSheetId="0">#REF!</definedName>
    <definedName name="_xlnm.Print_Area" localSheetId="0">'2025年项目库'!$A$1:$Z$52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<sst xmlns="http://schemas.openxmlformats.org/spreadsheetml/2006/main" count="467" uniqueCount="325">
  <si>
    <t>麦盖提县2025年巩固拓展脱贫攻坚成果和乡村振兴项目库</t>
  </si>
  <si>
    <t>序号</t>
  </si>
  <si>
    <t>项目库编号</t>
  </si>
  <si>
    <t>项目名称</t>
  </si>
  <si>
    <t>二级项目类别</t>
  </si>
  <si>
    <t>项目子类型</t>
  </si>
  <si>
    <t>建设性质</t>
  </si>
  <si>
    <t>建设地点</t>
  </si>
  <si>
    <t>建设内容</t>
  </si>
  <si>
    <t>投资（万元）</t>
  </si>
  <si>
    <t>资金来源（万元）</t>
  </si>
  <si>
    <t>受益人口
（人、户）</t>
  </si>
  <si>
    <t>绩效目标（产业项目必须有社会效益、经济效益）</t>
  </si>
  <si>
    <t>利益联结机制（明确经营主体、收益等）</t>
  </si>
  <si>
    <t>责任单位</t>
  </si>
  <si>
    <t>责任人</t>
  </si>
  <si>
    <t>备注</t>
  </si>
  <si>
    <t>衔接资金</t>
  </si>
  <si>
    <t>地方政府一般债券资金</t>
  </si>
  <si>
    <t>地县资金</t>
  </si>
  <si>
    <t>其他资金（社会资金、帮扶资金等）</t>
  </si>
  <si>
    <t>小计</t>
  </si>
  <si>
    <t>巩固拓展和乡村振兴</t>
  </si>
  <si>
    <t>以工代赈</t>
  </si>
  <si>
    <t>少数民族发展</t>
  </si>
  <si>
    <t>欠发达国有农场</t>
  </si>
  <si>
    <t>欠发达国有林场</t>
  </si>
  <si>
    <t>欠发达国有牧场</t>
  </si>
  <si>
    <t>中央</t>
  </si>
  <si>
    <t>自治区</t>
  </si>
  <si>
    <t>合计</t>
  </si>
  <si>
    <t>一、产业增收</t>
  </si>
  <si>
    <t>MGT-2025-001</t>
  </si>
  <si>
    <t>麦盖提县良种能繁母畜养殖（引进良种母牛）以奖代补项目</t>
  </si>
  <si>
    <t>生产项目</t>
  </si>
  <si>
    <t>养殖业基地</t>
  </si>
  <si>
    <t>新建</t>
  </si>
  <si>
    <t>麦盖提县</t>
  </si>
  <si>
    <t>对全县脱贫户及监测帮扶对象开展到户产业扶持，对脱贫户及监测帮扶对象引进符合麦盖提县主导品种的良种能繁母牛（西门塔尔、安格斯、荷斯坦），饲养3个月以上，良种能繁母牛应满足年龄不低于2岁、体重在350kg以上、满足生产母牛指标，按照母牛4000元/头予以补助，共补助2450头牛。投资980万元。</t>
  </si>
  <si>
    <t>产出指标：引进良种母牛≥2450头，每头牛奖补4000元。养殖超过3个月，资金使用合规率100%。
效益指标：带动脱贫户人口及监测帮扶对象≥2450户，户均增收4000元。</t>
  </si>
  <si>
    <t>鼓励脱贫户和监测帮扶对象发展畜牧养殖，通过产业发展增收。</t>
  </si>
  <si>
    <t>农业农村局</t>
  </si>
  <si>
    <t>陈珉</t>
  </si>
  <si>
    <t>MGT-2025-002</t>
  </si>
  <si>
    <t>麦盖提县良种能繁母畜养殖（引进良种母羊）以奖代补项目</t>
  </si>
  <si>
    <t>对全县脱贫户及监测帮扶对象对象开展到户产业扶持，对脱贫户及监测帮扶对象引进符合麦盖提县主导品种的良种母羊（刀郎羊、湖羊）并养殖超过3个月且年龄不低于1岁、体重在30kg以上、满足母羊生产指标，按照母羊400元/只予以补助，共补助14000只羊。投资560万元</t>
  </si>
  <si>
    <t>产出指标：引进良种母羊≥14000只，每只羊奖补400元。养殖超过3个月，资金使用合规率100%。
效益指标：带动脱贫户人口及监测帮扶对象≥1400户，户均增收400元。</t>
  </si>
  <si>
    <t>MGT-2025-003</t>
  </si>
  <si>
    <t>麦盖提县良种能繁母畜养殖（自繁牛）以奖代补项目</t>
  </si>
  <si>
    <t>对全县脱贫户及监测帮扶对象开展到户产业扶持，对脱贫户及监测帮扶对象自繁新增良种母畜（西门塔尔、安格斯、荷斯坦）并养殖超过3个月的，按照牛3000元/头予以补助，共补助2000头牛。投资600万元。</t>
  </si>
  <si>
    <t>产出指标：自繁良种牛≥2000头，每头牛奖补3000元。养殖超过3个月，资金使用合规率100%。
效益指标：带动脱贫户人口及监测帮扶对象≥2000户，户均增收3000元。</t>
  </si>
  <si>
    <t>MGT-2025-004</t>
  </si>
  <si>
    <t>麦盖提县良种能繁母畜养殖（自繁羊）以奖代补项目</t>
  </si>
  <si>
    <t>对全县脱贫户及监测帮扶对象开展到户产业扶持，对脱贫户及监测帮扶对象自繁新增良种母畜（刀郎羊、湖羊）并养殖超过3个月的，按照羊300元/只予以补助，共补助12000只羊。投资360万元。</t>
  </si>
  <si>
    <t>产出指标：自繁良种羊≥12000只，每只羊奖补300元。养殖超过3个月，资金使用合规率100%。
效益指标：带动脱贫户人口及监测帮扶对象≥2400户，户均增收300元。</t>
  </si>
  <si>
    <t>MGT-2025-005</t>
  </si>
  <si>
    <t>麦盖提县N39°沙漠探险旅游产业基础设施建设项目</t>
  </si>
  <si>
    <t>休闲农业和乡村旅游</t>
  </si>
  <si>
    <t>库木库萨尔乡</t>
  </si>
  <si>
    <t>景区内新建旅游产业道路6公里（包括路面工程及交通安全设施工程，4厘米沥青混凝土面层+15厘米级配砾石基层；4厘米沥青混凝土面层+8厘米级砾石基层），汽车集散场地，游客服务用房及配套设施。</t>
  </si>
  <si>
    <t>产出指标：建设旅游产业道路6公里,汽车集散场地1座，游客服务用房及配套设施，项目施工质量合格率达到100%，按时完工率100%。
效益指标：
1、社会效益：项目实施后，促进县域内旅游业快速发展，形成旅游产业链，触及经济各个角落，促进产业链上下游的联动，加快推进N39°沙漠旅游景区全链条全要素提升，激发县域经济活力，为沿线经济发展提供良好服务,有利于沿线土地资源进一步利用与开发，带动旅游业和第三产业的融合发展，能够有效促进民族团结，不断夯实铸牢中华民族共同体意识物质基础，切实增强各族群众的凝聚力和归属感，推动社会和谐和经济发展。
2、经济效益：N39°沙漠探险旅游产业，实现旅游促经济发展，促进旅游基地落实就业岗位开发拓展，吸纳本就富余劳动力实现就近就地就业85人，人均月收入达3000元/月。</t>
  </si>
  <si>
    <t>麦盖提县北纬三十九度旅游开发有限公司每年给库木库萨尔乡吐孜鲁克喀什村分红11.9万元，壮大村集体经济，促进群众收入，增强基础组织凝聚力，共享旅游发展成果和红利，带动文旅产业发展，提升县域形象，实现高质量可持续经济发展。少数民族发展资金建设的旅游产业道路投用后，形成公益资产，交由县文旅局负责管护，充分发挥当地文化旅游产业的特色，持续完善旅游基础设施，为各族游客提供更好的服务，引客入麦，促进各民族交往交流交融，打造彰显中华民族共同体意识的精品旅游路线，不紧带动了N39°沙漠探险旅游景区的发展壮大，促进相关产业链的发展，推进县域经济社会发展和旅游业发展高质量发展，同时改善县域生态环境，助力乡村振兴，为当地脱贫群众实现就近就地就业提供便利，让旅游产业在推动直接经济效益，间接经济效益、就业效益和社会文化效益发挥最大增量。</t>
  </si>
  <si>
    <t>县委统战部
县文旅局</t>
  </si>
  <si>
    <t>叶新东
潘国平</t>
  </si>
  <si>
    <t>MGT-2025-006</t>
  </si>
  <si>
    <t>麦盖提县克孜勒阿瓦提乡农产品仓储保鲜冷链基础设施建设项目</t>
  </si>
  <si>
    <t>加工流通项目</t>
  </si>
  <si>
    <t>农产品仓储保鲜冷链基础设施建设</t>
  </si>
  <si>
    <t>克孜勒阿瓦提乡7村</t>
  </si>
  <si>
    <t>克孜勒阿瓦提乡实施农产品仓储保鲜冷链基础设施建设项目，投资630万元，新建1800平方米农产品仓储保鲜（冷藏）库1座，配套水电相关附属设施。</t>
  </si>
  <si>
    <t>产出指标：新建1座保鲜库，工程验收合格率100%，工程建设总成本630万元
效益指标：带动就业人数≥10人，带动周边群众发展中药材及经济作物种植，增加村集体经济收入。</t>
  </si>
  <si>
    <t>阿都克阿勒迪（7）村小微产业园新建保鲜（冷藏）库1座，经营主体为新疆桃晟堂农业科技开发有限公司，用于中药材冷藏，每年租金不低于18万。</t>
  </si>
  <si>
    <t>农业农村局
（乡村振兴局）
克孜勒阿瓦提乡人民政府</t>
  </si>
  <si>
    <t>陈文德
范桂鸿</t>
  </si>
  <si>
    <t>MGT-2025-007</t>
  </si>
  <si>
    <t>麦盖提县乡村振兴配套农畜基础设施建设项目（二期）</t>
  </si>
  <si>
    <t>市场建设和农村电商物流</t>
  </si>
  <si>
    <t>尕孜库勒乡6村</t>
  </si>
  <si>
    <t>实施麦盖提县乡村振兴配套农畜基础设施建设项目（二期），投资5000万元。新建农畜基础设施2.99万平方米，其中农业基础设施0.74万平方米，主要包含餐饮区2座、附属用房2座；畜牧基础设施2.25万平方米，主要包含牛羊牲畜区6座；完善场区相关附属设施。</t>
  </si>
  <si>
    <t>产出指标：配套农畜产业基础设施≥10座；验收合格率100%；按时开完工率100%；配套农畜产业基础设施建设成本≤5000万元。
效益指标：提高农户将农产品转化商品的意识，提高农民参与农产品市场交易的积极性，助力脱贫户拓宽增收渠道，促进第一产业生产规模化、标准化、产业化和农产品大市场、大流通格局的形成，引导农民面向市场调整优化农业结构、实现增产增收，施工期间有效带动本地务工人数100人，带动增加本地务工人数全年总收入≥75万元。</t>
  </si>
  <si>
    <t>产权归村集体所有，经营主体为鑫安泰有限责任公司运营，年租金150万元。</t>
  </si>
  <si>
    <t>MGT-2025-008</t>
  </si>
  <si>
    <t>麦盖提县克孜勒阿瓦提乡乡村振兴配套农畜基础设施建设项目（二期）</t>
  </si>
  <si>
    <t>克孜勒阿瓦提乡21村</t>
  </si>
  <si>
    <t>实施麦盖提县克孜勒阿瓦提乡乡村振兴配套农畜基础设施建设项目（二期），投资500万元。完善克孜勒阿瓦提乡农贸市场场区内硬化约6.8万平方米，其中沥青硬化面积约6.4万平方米，混凝土硬化面积约0.4万平方米，配套场区相关附属设施。</t>
  </si>
  <si>
    <t>产出指标：场区硬化面积为≥6.8万平方米；其中沥青硬化面积≥6.4万平方米，混凝土硬化面积≥0.4万平方米；验收合格率100%；按时开完工率100%。
效益指标：提高农户将农产品转化商品的意识，提高农民参与农产品市场交易的积极性，助力脱贫户拓宽增收渠道，促进第一产业生产规模化、标准化、产业化和农产品大市场、大流通格局的形成，引导农民面向市场调整优化农业结构、实现增产增收，施工期间有效带动本地务工人数大于等于10人，带动增加本地务工人数全年总收入≥10万元。</t>
  </si>
  <si>
    <t>产权归村集体所有，年租金10万元，施工期间有效带动本地务工人数大于等于20人，带动增加本地务工人数全年总收入≥20万元</t>
  </si>
  <si>
    <t>MGT-2025-009</t>
  </si>
  <si>
    <t>麦盖提县央塔克乡农副产品产加销一体化建设项目</t>
  </si>
  <si>
    <t>产地初加工和精深加工</t>
  </si>
  <si>
    <t>央塔克乡18村</t>
  </si>
  <si>
    <t>在央塔克乡哈曼阔依地（18）村实施麦盖提县央塔克乡农副产品产加销一体化建设项目，投资5200万元，占地面积26317.26平方米。新建科研楼1座（钢筋混凝土结构），面积8623.37平方米；新建1座红枣加工车间（钢架混凝土结构），面积3344.15平方米；相关配套附属用房688.55平方米及相关设施设备。</t>
  </si>
  <si>
    <t>产出指标：新建科研楼1座,新建1座初加工车间，工程验收合格率100%。
效益指标：带动当地500名群众务工，发放工资不少于52万元；项目（工程）使用年限≥10年。</t>
  </si>
  <si>
    <t>哈曼阔依地（18）村刀郎果农合作社每年租金不少于130万元，带动就业不低于500人。</t>
  </si>
  <si>
    <t>农业农村局
（乡村振兴局）
央塔克乡人民政府</t>
  </si>
  <si>
    <t>陈文德
李亮</t>
  </si>
  <si>
    <t>MGT-2025-010</t>
  </si>
  <si>
    <t>麦盖提县库木库萨尔乡库木库萨尔村农产品（核桃）加工及物流配套设施建设项目</t>
  </si>
  <si>
    <t>库木库萨尔乡6村</t>
  </si>
  <si>
    <t>库木库萨尔乡库木库萨尔（6）村实施农产品（核桃）加工及物流配套设施建设项目，投资2980万元。其中：新建核桃仁加工车间1座5040㎡，新建分拣、生产、仓储车间1座4760㎡，配套水电路等相关附属设施设备。</t>
  </si>
  <si>
    <t>产出指标：新建核桃仁加工车间1座5040㎡，新建分拣、生产、仓储车间1座4760㎡，工程验收合格率100%。
效益指标：带动就业人数≥50人，带动周边群众发展核桃产业，增加村集体经济收入。</t>
  </si>
  <si>
    <t>固定资产归村集体所有，年租金不低于85万元，经营主体为杰品种植农业专业合作社。生产奶香核桃、草本核桃、原味核桃仁、奶香核桃仁、巧克力核桃仁，年产量2000吨。</t>
  </si>
  <si>
    <t>农业农村局
（乡村振兴局）
库木库萨尔乡人民政府</t>
  </si>
  <si>
    <t>陈文德
柴天喜</t>
  </si>
  <si>
    <t>MGT-2025-011</t>
  </si>
  <si>
    <t>麦盖提县库木库萨尔乡产业振兴建设示范项目</t>
  </si>
  <si>
    <t>库木库萨尔乡3村</t>
  </si>
  <si>
    <t>在库木库萨尔乡铁米热克（3）村实施产业振兴建设示范项目，投资2980万元。项目占地面积25亩，新建13500平方米纺织厂房1座，配套给排水、电力、消防等相关附属设施设备。</t>
  </si>
  <si>
    <t>产出指标：新建1座13500平方米纺织厂房，工程验收合格率100%，工程建设总成本2980万元。
效益指标：带动就业人数≥100人，带动周边群众就业，增加就业人员经济收入。</t>
  </si>
  <si>
    <t>产权归村集体所有，年租金按照招商引资政策，带动就业不低于100人。</t>
  </si>
  <si>
    <t>工业园区管理委员会
库木库萨尔乡人民政府</t>
  </si>
  <si>
    <t>刘桂庆
柴天喜</t>
  </si>
  <si>
    <t>MGT-2025-012</t>
  </si>
  <si>
    <t>麦盖提县吐曼塔勒乡产业孵化园变压器建设项目</t>
  </si>
  <si>
    <t>配套设施项目</t>
  </si>
  <si>
    <t>产业园（区）</t>
  </si>
  <si>
    <t>吐曼塔勒乡3村</t>
  </si>
  <si>
    <t>吐曼塔勒乡吐曼塔勒村产业孵化园新建1台1250千瓦的变压器及配电室，投资100万元。</t>
  </si>
  <si>
    <t>产出指标：新建1台1250千瓦的变压器及配电室工程，工程验收合格率达到100%，
效益指标：满足产业孵化园用电需求，改善就业环境，促进农户就近就业，吸纳脱贫户及监测户≥10人就业。服务对象满意度达100%</t>
  </si>
  <si>
    <t>资产归村集体所有，由麦盖提县鑫火源农业科技有限公司承租，年租金不低于2万元。</t>
  </si>
  <si>
    <t>吐曼塔勒乡人民政府</t>
  </si>
  <si>
    <t>王德成</t>
  </si>
  <si>
    <t>MGT-2025-013</t>
  </si>
  <si>
    <t>麦盖提县尕孜库勒乡2025年发展新型村集体经济组织项目</t>
  </si>
  <si>
    <t>新型农村集体经济发展项目</t>
  </si>
  <si>
    <t>尕孜库勒乡14村、17村、19村</t>
  </si>
  <si>
    <t>尕孜库勒乡3个村实施发展新型集体经济组织项目，计划投资306万元，平整改良土地1430亩，其中：博孜库木（14）村500亩、先拜巴扎（17）村500亩，喀赞库勒（19）村430亩。</t>
  </si>
  <si>
    <t>产出指标：平整改良土地1430亩，扶持发展村集体经济组织≥3个；
效益指标：每个村年租金不低于9万元，扶持发展村集体经济组织，增加村集体收入，促进乡村振兴。</t>
  </si>
  <si>
    <t>平整改良土地，流转土地，增加村集体收入。</t>
  </si>
  <si>
    <t>县委组织部
尕孜库勒乡人民政府</t>
  </si>
  <si>
    <t>杨东东
张道沛</t>
  </si>
  <si>
    <t>MGT-2025-014</t>
  </si>
  <si>
    <t>麦盖提县克孜勒阿瓦提乡沙枣精深加工建设项目</t>
  </si>
  <si>
    <t>克孜勒阿瓦提乡12村</t>
  </si>
  <si>
    <t>克孜勒阿瓦提乡实施沙枣精深加工建设项目，计划投资925万元，新建1座厂房，占地面积1500平米，用于沙枣精深加工；新建1500平方米农产品仓储保鲜（冷藏）库1座；配套水电相关附属设施。</t>
  </si>
  <si>
    <t>产出指标：新建1座厂房，1座保鲜库，工程验收合格率100%，总成本400万元
效益指标：带动就业人数≧15人，每年增加村集体收入不少于27万元，收购周边村的沙棘，带动周边群众增收。</t>
  </si>
  <si>
    <t>经营主体为喀什熊达果业有限责任公司，年租金不低于27万元。生产沙枣干果、沙枣果酒、沙枣花精油、沙枣蜜等，估计产值为500-1000万元。</t>
  </si>
  <si>
    <t>MGT-2025-015</t>
  </si>
  <si>
    <t>麦盖提县克孜勒阿瓦提乡团结村渠道防渗改建项目</t>
  </si>
  <si>
    <t>小型农田水利设施建设</t>
  </si>
  <si>
    <t>改建</t>
  </si>
  <si>
    <t>克孜勒阿瓦提乡19村</t>
  </si>
  <si>
    <t>克孜勒阿瓦提乡团结(19)村实施渠道防渗改建项目，投资390万元，渠道防渗改建3.994公里，设计流量0.35-0.1m3/s，渠系建筑物配套57座（节制分水闸17座、分水闸29座、盖板涵11座）。</t>
  </si>
  <si>
    <t>产出指标：渠道防渗改建3.994公里，渠系建筑物配套57座，工程质量验收合格率100%。
效益指标：改善灌溉面积0.43万亩，改善灌溉运行条件，提升灌溉保障，助力农业增产，农民增收。</t>
  </si>
  <si>
    <t>改善灌溉面积0.43万亩，改善灌溉运行条件，提升灌溉保障，助力农业增产，农民增收。</t>
  </si>
  <si>
    <t>MGT-2025-016</t>
  </si>
  <si>
    <t>小额贷款贴息项目</t>
  </si>
  <si>
    <t>金融保险配套项目</t>
  </si>
  <si>
    <t>小额贷款贴息</t>
  </si>
  <si>
    <t>9个乡镇140个行政村</t>
  </si>
  <si>
    <t>对麦盖提县9个乡镇140个行政村的2491户脱贫户（含监测帮扶对象）的小额信贷资金进行按季贴息，总投资300万元。</t>
  </si>
  <si>
    <t>产出指标：对全县9个乡镇140个行政村的2491名脱贫户（含监测帮扶对象）的小额信贷落实贴息补助政策，贴息利率按同期人民银行基准贷款利率，资金使用合规率100%，脱贫户贷款申请满足率100%。
效益指标：有效带动脱贫户（含监测帮扶对象）发展致富的特色优势产业，确保脱贫户（含监测帮扶对象）增收，有效改善脱贫户（含监测帮扶对象）生产生活条件。带动增加受益户全年总收入≥0.1万元。受益人口满意度≥98%。</t>
  </si>
  <si>
    <t>为小额信贷脱贫户全额贴息，免去脱贫户贷款利息偿还压力。</t>
  </si>
  <si>
    <t>二、就业增收</t>
  </si>
  <si>
    <t>MGT-2025-017</t>
  </si>
  <si>
    <t>麦盖提县农村道路日常养护补助项目</t>
  </si>
  <si>
    <t>公益性岗位</t>
  </si>
  <si>
    <t>聘用722名护路员对全县农村公路进行日常养护，每人每月工资1000元，总投资866.4万元。</t>
  </si>
  <si>
    <t>产出指标：设立公益性岗位（护路员）722个，对全县140个行政村2380公里农村道路日常养管，按照1000元/人/月标准发放护路员补助。资金使用合规率100%。
效益指标：有效地促进了当地的经济发展和社会发展。而且间接促进了当地交通环境的改善，有效推进乡村振兴发展。</t>
  </si>
  <si>
    <t>持续推进“农村公路养护和精准就业帮扶”模式，帮扶722名低收入群众就业增收，同时做好全县农村公路养护工作，提高农村公路路况。</t>
  </si>
  <si>
    <t>交通运输局</t>
  </si>
  <si>
    <t>阿布都阿克木·买买提</t>
  </si>
  <si>
    <t>MGT-2025-018</t>
  </si>
  <si>
    <t>就业兜底服务项目</t>
  </si>
  <si>
    <t>对我县无法外出就业的脱贫劳动力（含防返贫监测对象）以1750元/人/月的标准发放县内就业岗位补贴，实现无法外出就业的脱贫劳动力在县域内稳定就业，每月安置不高于1313人，每月根据实际上岗人员拨付补贴，总资金2757.3万元。</t>
  </si>
  <si>
    <t>产出指标：设立公益性岗位1313个，吸纳全县无法外出就业且有就业意愿的脱贫劳动力（含防返贫监测对象）在县域内稳定就业，，按照最低工资标准（1750元/人/月）发放县内就业岗位补贴，年度就业岗位补贴预计发放达1.57万人次，补助发放准确率100%,。
效益指标：有效帮扶无法外出就业的脱贫劳动力（含监测帮扶对象）增加收入，促进弱劳动力、因各种原因无法外出就业的脱贫劳动力，实现就近就地就业,确保收入稳步增长，防止返贫致贫。受益巩固脱贫人口满意度满意度≥95%。</t>
  </si>
  <si>
    <t>每月安置无法外出就业的脱贫户（含监测帮扶对象）到乡村就近就地就业，确保收入稳步增长，预计全年发放岗位补贴1.57万人次。</t>
  </si>
  <si>
    <t>人力资源和社会保障局</t>
  </si>
  <si>
    <t>王长江</t>
  </si>
  <si>
    <t>MGT-2025-019</t>
  </si>
  <si>
    <t>一次性交通补助项目</t>
  </si>
  <si>
    <t>务工补助</t>
  </si>
  <si>
    <t>交通费补助</t>
  </si>
  <si>
    <t>对脱贫劳动力(含监测帮扶对象)(男16-60周岁，女16-55周岁)到疆外、疆内跨地(州、市)务工，并连续务工3个月以上，给予疆外1500元、疆内800元的交通费补贴。其中：疆外1200人、疆内3500人，总投资460万元。</t>
  </si>
  <si>
    <t>产出指标：外出疆外省市及区外跨地（州、市）稳定就业的4700名脱贫户（含监测帮扶对象）落实交通费补助，疆内800元/人/年、疆外1500元/人/年，补助发放准确率100%。
效益指标：受益脱贫户及监测对象增收800或1500元/人/年，提高脱贫劳动力（含监测帮扶对象）外出务工就业的积极性，促进脱贫劳动力（含监测对象）就业增收，受益脱贫劳动力（含监测帮扶对象）满意度≥95%</t>
  </si>
  <si>
    <t>补助全县外出务工稳定就业3个月以上的脱贫人口（含监测帮扶对象）约4700人。</t>
  </si>
  <si>
    <t>农业农村局
（乡村振兴局）</t>
  </si>
  <si>
    <t>陈文德</t>
  </si>
  <si>
    <t>三、乡村建设</t>
  </si>
  <si>
    <t>MGT-2025-020</t>
  </si>
  <si>
    <t>麦盖提县央塔克乡红枣产业示范园配套基础设施建设2025年中央财政以工代赈项目</t>
  </si>
  <si>
    <t>农村基础设施（含产业配套基础设施）</t>
  </si>
  <si>
    <t>产业路、资源路、旅游路建设</t>
  </si>
  <si>
    <t>央塔克乡</t>
  </si>
  <si>
    <t>建设砂砾石生产道路14公里，路宽4米，投资400万元。</t>
  </si>
  <si>
    <t>产出指标：新建砂砾石道路14公里，工程验收合格率100%。
效益指标：带动当地80名低收入群众务工，发放工资不少于120万元；项目（工程）使用年限≥10年。</t>
  </si>
  <si>
    <t>带动低收入群众80人，发放工资120万元。</t>
  </si>
  <si>
    <t>发改委
央塔克乡人民政府</t>
  </si>
  <si>
    <t>杨勇森
李亮</t>
  </si>
  <si>
    <t>MGT-2025-021</t>
  </si>
  <si>
    <t>麦盖提县尕孜库勒乡农村特色产业道路建设2025年中央财政以工代赈项目</t>
  </si>
  <si>
    <t>尕孜库勒乡</t>
  </si>
  <si>
    <t>新建12公里宽4-4.5米砂砾石路，建设16米长小桥1座，及配套附属设施，投资395万元。</t>
  </si>
  <si>
    <t>产出指标：新建生产道路12公里，新建小桥1座，工程验收合格率100%。
效益指标：带动当地70名低收入群众务工，发放工资不少于119万元；项目（工程）使用年限≥10年。</t>
  </si>
  <si>
    <t>带动低收入群众70人，发放工资119万元。</t>
  </si>
  <si>
    <t>发改委
尕孜库勒乡人民政府</t>
  </si>
  <si>
    <t>杨勇森
张道沛</t>
  </si>
  <si>
    <t>MGT-2025-022</t>
  </si>
  <si>
    <t>麦盖提县库木库萨尔乡农村道路2025年中央财政道路以工代赈项目</t>
  </si>
  <si>
    <t>建设砂砾石路12.5公里（路宽4米）及配套附属设施，投资350万元。</t>
  </si>
  <si>
    <t>产出指标：新建农村道路12.5公里，工程验收合格率100%。
效益指标：带动当地70名低收入群众务工，发放工资不少于105万元；项目（工程）使用年限≥10年。</t>
  </si>
  <si>
    <t>带动脱贫群众不少于70人，发放工资不少于105万元。</t>
  </si>
  <si>
    <t>发改委
库木库萨尔乡人民政府</t>
  </si>
  <si>
    <t>杨勇森
柴天喜</t>
  </si>
  <si>
    <t>MGT-2025-023</t>
  </si>
  <si>
    <t>麦盖提县库尔玛乡商贸园区配套基础设施建设2025年中央财政以工代赈项目</t>
  </si>
  <si>
    <t>库尔玛乡</t>
  </si>
  <si>
    <t>地面硬化17000平方米，及配套基础设施，投资364万元。</t>
  </si>
  <si>
    <t>产出指标：场地硬化17000平方米，工程验收合格率100%。
效益指标：带动当地80名低收入群众务工，发放工资不少于110万元；项目（工程）使用年限≥10年。</t>
  </si>
  <si>
    <t>带动脱贫群众不少于80人，发放工资不少于110万元。</t>
  </si>
  <si>
    <t>发改委
库尔玛乡人民政府</t>
  </si>
  <si>
    <t>杨勇森
包进国</t>
  </si>
  <si>
    <t>MGT-2025-024</t>
  </si>
  <si>
    <t>麦盖提县吐曼塔勒乡、库尔玛乡、胡杨林场乡村公路建设项目</t>
  </si>
  <si>
    <t>吐曼塔勒乡、库尔玛乡、胡杨林场</t>
  </si>
  <si>
    <t>在吐曼塔勒乡、库尔玛乡、胡杨林场境内改建道路23.92公里，总投资1250万元，其中胡杨林场6.91公里，吐曼塔勒乡0.61公里，库尔玛乡16.4公里。建设内容包括路基工程、涵洞工程、路面工程、防护工程及交通安全设施工程，路基宽度采用4米、4.5米.、6.5米，路面宽3.5米、4米、6米，4厘米沥青混凝土面层+15厘米级配砾石基层；4厘米沥青混凝土面层+8厘米级配砾石基层。</t>
  </si>
  <si>
    <t>产出指标：修建道路23.92公里，项目施工质量合格率达到100%，按时完工率100%。
效益指标：带动本地务工人数10人以上，完善道路基础设施条件，促进沿线区域的农业资源开发，为沿线经济发展提供良好服务。有利于沿线土地资源进一步利用与开发，带动旅游业和第三产业的发展，完善道路基础设施条件。道路使用年限≥8年。</t>
  </si>
  <si>
    <t>带动当地群众务工大于10人，完善项目区道路基础设施。</t>
  </si>
  <si>
    <t>阿不都阿克木·买买提</t>
  </si>
  <si>
    <t>MGT-2025-025</t>
  </si>
  <si>
    <t>麦盖提县巴扎结米镇、尕孜库勒乡、库木库萨尔乡乡村产业道路建设项目</t>
  </si>
  <si>
    <t>巴扎结米镇、尕孜库勒乡、库木库萨尔乡</t>
  </si>
  <si>
    <t>在巴扎结米镇、尕孜库勒乡、库木库萨尔乡境内新建道路19.44公里（砂砾石道路17.64公里，沥青道路1.8公里）。其中巴扎结米镇3.65公里，尕孜库勒乡14.4公里，库木库萨尔乡1.39公里，总投资675万元。建设内容包括路基工程、路面工程、桥涵工程及交通安全设施工程，路基宽度采用4米、5.5米，路面宽4.0米、5.0米，4厘米沥青混凝土面层+12厘米级配砾石基层以及15厘米级配砾石基层。</t>
  </si>
  <si>
    <t>产出指标：修建道路19.44公里，项目施工质量合格率达到100%，按时完工率100%。
效益指标：带动本地务工人数10人以上，完善道路基础设施条件，促进沿线区域的农业资源开发，为沿线经济发展提供良好服务。有利于沿线土地资源进一步利用与开发，带动旅游业和第三产业的发展，完善道路基础设施条件。道路使用年限≥8年。</t>
  </si>
  <si>
    <t>MGT-2025-026</t>
  </si>
  <si>
    <t>麦盖提县N39-皮山公路建设项目</t>
  </si>
  <si>
    <t>投资2000万元，新改建农村公路39.388公里，路面类型为砂砾路面，建设内容为：路基工程、路面工程、涵洞工程及交通安全设施工程。</t>
  </si>
  <si>
    <t>产出指标：修建道路39.388公里，项目施工质量合格率达到100%，按时完工率100%。
效益指标：带动本地务工人数10人以上，完善道路基础设施条件，提升当地的旅游资源价值，促进当地经济的发展。道路使用年限≥8年。</t>
  </si>
  <si>
    <t>MGT-2025-027</t>
  </si>
  <si>
    <t>麦盖提县村组道路项目</t>
  </si>
  <si>
    <t>农村道路建设</t>
  </si>
  <si>
    <t>巴扎结米镇、希依提墩乡、央塔克乡、吐曼塔勒乡、尕孜库勒乡、克孜勒阿瓦提乡、库木库萨尔乡、库尔玛乡</t>
  </si>
  <si>
    <t>麦盖提县新建水泥路25公里，投资1500万元，建设内容包括路基工程、涵洞工程、路面工程及交通安全设施工程，路基宽度采用4.5/4.0/3.5米，路面宽4.0/3.5/3.0米，18厘米水泥混凝土面层+12厘米级配砾石基层。其中：巴扎结米镇2.299公里、希依提墩乡2.064公里、央塔克乡4.755公里、吐曼塔勒乡3.228公里、尕孜库勒乡4.008公里、克孜勒阿瓦提乡4.479公里、库木库萨尔乡1.861公里、库尔玛乡2.306公里。</t>
  </si>
  <si>
    <t>产出指标：在麦盖提境内修建村组道路25公里，项目施工质量合格率达到100%，按时完工率100%。
效益指标：带动本地务工人数10人以上，完善道路基础设施条件，促进沿线区域的农业资源开发，为沿线经济发展提供良好服务。有利于沿线土地资源进一步利用与开发，带动旅游业和第三产业的发展，完善道路基础设施条件。受益人口满意度≥95%。道路使用年限≥8年。</t>
  </si>
  <si>
    <t>MGT-2025-028</t>
  </si>
  <si>
    <t>麦盖提县胡杨林场林区应急道路铺油项目</t>
  </si>
  <si>
    <t>胡杨林场</t>
  </si>
  <si>
    <t>对胡杨林场林区5.7公里沙砾路铺油，路宽3米，投资156万元。</t>
  </si>
  <si>
    <t>产出指标：硬化道路5.7公里，工程验收合格率100%。
效益指标：提升应急救援效率，林区通常地形复杂，一旦发生火灾、地质灾害等突发事件，交通不便会严重阻碍救援力量的及时到达。修建应急道路可以为消防、医疗、抢险等应急队伍提供快速通道，大大缩短救援时间，提高救援成功率，最大限度地减少灾害损失。</t>
  </si>
  <si>
    <t>提升应急救援效率。</t>
  </si>
  <si>
    <t>林草局
胡杨林场</t>
  </si>
  <si>
    <t>王宇峰
刘广忠</t>
  </si>
  <si>
    <t>MGT-2025-029</t>
  </si>
  <si>
    <t>麦盖提县胡杨林场林区供排水闸口建设项目</t>
  </si>
  <si>
    <t>其他</t>
  </si>
  <si>
    <t>麦盖提县胡杨林场2林班修建长6米，宽4.5米，流量为20立方米的闸口1处，投资50万元。</t>
  </si>
  <si>
    <t>产出指标：修建闸口1处，工程验收合格率100%。
效益指标：改善林场农村群众生活质量，助推高质量发展。对改善林区生态环境、社会稳定、森林防火、推动经济社会发展均产生积极的影响，项目作用明显。</t>
  </si>
  <si>
    <t>改善林场农村群众生活质量，助推高质量发展。对改善林区生态环境、社会稳定、森林防火、推动经济社会发展均产生积极的影响。</t>
  </si>
  <si>
    <t>MGT-2025-030</t>
  </si>
  <si>
    <t>麦盖提县吐曼塔勒乡农村供水保障工程</t>
  </si>
  <si>
    <t>农村供水保障（饮水安全）工程建设</t>
  </si>
  <si>
    <t>吐曼塔勒乡</t>
  </si>
  <si>
    <t>在吐曼塔勒乡实施农村供水保障工程，计划投资3416.36万元，更新改造水源井2眼，更换配水管网长度125.6km；配套阀井51座；配套反渗透设备2套；配套其他相应设施设备。</t>
  </si>
  <si>
    <t>产出指标：更换供水管道长度125.6km，配套反渗透设备2套，项目验收合格率100%，
效益指标：项目区受益群众7399户29597人，供水保障率持续稳定在95以上，居民满意度在95%以上。</t>
  </si>
  <si>
    <t>持续巩固饮水安全成果，保障项目区居民生活用水。</t>
  </si>
  <si>
    <t>水利局</t>
  </si>
  <si>
    <t>李强</t>
  </si>
  <si>
    <t>MGT-2025-031</t>
  </si>
  <si>
    <t>麦盖提县库尔玛乡农村供水保障工程</t>
  </si>
  <si>
    <t>在库尔玛乡实施农村供水保障工程，计划投资4415.21万元，更换配水管网长度170.786km；配套阀井77座；配套相应设施设备。</t>
  </si>
  <si>
    <t>产出指标：更换供水管道长度170.786km，配套相关设施设备，项目验收合格率100%，
效益指标：项目区受益群众3794户15178人，供水保障率持续稳定在95以上，居民满意度在95%以上。</t>
  </si>
  <si>
    <t>MGT-2025-032</t>
  </si>
  <si>
    <t>麦盖提县吉力玛水库二桥危桥改造项目</t>
  </si>
  <si>
    <t>吐曼塔勒乡11村</t>
  </si>
  <si>
    <t>在吐曼塔勒乡吉力玛水库实施危桥改造项目，投资150万元，改建危桥1座，桥长27.5米、桥宽7米，建设桥梁上部结构、下部结构及相关附属设施。</t>
  </si>
  <si>
    <t>产出指标：改建危桥1座，工程质量验收合格率100%。
效益指标：带动当地群众务工大于10人，保障项目区周边群众出行安全，桥梁使用年限≥8年，受益当地人口满意度达到95%。</t>
  </si>
  <si>
    <t>保障项目区周边群众出行安全。</t>
  </si>
  <si>
    <t>MGT-2025-033</t>
  </si>
  <si>
    <t>麦盖提县库尔玛乡危桥改造项目</t>
  </si>
  <si>
    <t>库尔玛乡6村、7村、8村、9村</t>
  </si>
  <si>
    <t>库尔玛乡实施危桥改造项目，投资300万元，将6座木质桥梁改造为水泥桥梁，每座50万元，其中：萨其喀克村1座（长12米，宽4米）、博斯坦村1座（长12米，宽4米）、比尔艾格孜村3座（单座桥长10米，宽6米）、巴扎村1座（长11.5米，宽6.5米）。</t>
  </si>
  <si>
    <t>产出指标：改建危桥6座，验收合格率=100%。
效益指标：改善交通状况，保障道路沿线群众的生产生活和出行，群众满意度达到95%以上。</t>
  </si>
  <si>
    <t>改善村庄交通条件，方便群众出行，促进当地经济发展。</t>
  </si>
  <si>
    <t>交通运输局
库尔玛乡人民政府</t>
  </si>
  <si>
    <t>阿不都阿克木·买买提
包进国</t>
  </si>
  <si>
    <t>MGT-2025-034</t>
  </si>
  <si>
    <t>麦盖提县巴扎结米镇基础设施建设项目</t>
  </si>
  <si>
    <t>巴扎结米镇1村</t>
  </si>
  <si>
    <t>在巴扎结米镇古勒巴格村实施基础设施建设项目，投资360万元。新建400KV变压器1台，配电箱6台，3*16-4*95电缆线2400米，DN110供水管网1000米，DN200-300排水管网1100米，配套检查井90个，化粪池2个，地面硬化25000平方米及相关配套设施。</t>
  </si>
  <si>
    <t>产出指标：新建400KV变压器1台，配电箱6台，3*16-4*95电缆线2400米，新建DN100供水管网1000米，DN200-300排水管网1100米，地面硬化2500平方米，工程验收合格率100%。
效益指标：有效保障项目区群众生活基本需求，提升项目区群众生活幸福感。</t>
  </si>
  <si>
    <t>保障项目区供排水需求，改善群众出行条件。</t>
  </si>
  <si>
    <t>住房和城乡建设局
巴扎结米镇人民政府</t>
  </si>
  <si>
    <t>邓志辉
卜强</t>
  </si>
  <si>
    <t>四、巩固三保障成果</t>
  </si>
  <si>
    <t>MGT-2025-035</t>
  </si>
  <si>
    <t>雨露计划项目</t>
  </si>
  <si>
    <t>教育</t>
  </si>
  <si>
    <t>享受“雨露计划+”职业教育补助</t>
  </si>
  <si>
    <t>对麦盖提县脱贫户（含监测帮扶对象）家庭子女接受中等职业教育（包括普通中专、成人中专、职业高中、技工院校）、高等职业教育（包括全日制普通大专、高职院校、技师学院）的3550名学生按照3000元/人/学年的标准落实雨露计划补助，总投资754.5万元。</t>
  </si>
  <si>
    <t>产出指标：对符合条件接受职业教育的3550名学生落实“雨露计划”，享受职业学历教育补助的学生中脱贫户、监测帮扶对象子女占比100%，每生每年3000元。
效益指标：脱贫户、监测帮扶对象子女就读职业教育辍学率降低，受助学生及家长满意度≥95%。</t>
  </si>
  <si>
    <t>对全县农村建档立卡脱贫户、监测帮扶对象中接受职业教育的3550名学生提供“雨露计划”补助。</t>
  </si>
  <si>
    <t>教育局
人力资源和社会保障局</t>
  </si>
  <si>
    <t>刘东
王长江</t>
  </si>
  <si>
    <t>五、易地搬迁后扶</t>
  </si>
  <si>
    <t>MGT-2025-036</t>
  </si>
  <si>
    <t>易地扶贫搬迁贷款债券贴息补助项目</t>
  </si>
  <si>
    <t>易地搬迁后扶</t>
  </si>
  <si>
    <t>易地扶贫搬迁贷款债券贴息补助</t>
  </si>
  <si>
    <t>对规划内的易地扶贫搬迁贷款和调整规范后的地方政府债券按规定予以贴息补助，涉及地方政府债券共计1批次，补助资金169.75万元。</t>
  </si>
  <si>
    <t>产出指标：本年贴息补助次数≥1次，资金使用合规率100%；当期足额付息率100%，易地扶贫搬迁贴息补助总成本（≤169.75万元）
效益指标：有效减少债务风险，贴息对象满意度（≥98%）</t>
  </si>
  <si>
    <t>减少债务风险。</t>
  </si>
  <si>
    <t>财政局</t>
  </si>
  <si>
    <t>张丽</t>
  </si>
  <si>
    <t>MGT-2025-037</t>
  </si>
  <si>
    <t>麦盖提县吐曼塔勒乡易地搬迁供暖改造项目</t>
  </si>
  <si>
    <t>必要的基础设施建设</t>
  </si>
  <si>
    <t>吐曼塔勒乡3村、15村</t>
  </si>
  <si>
    <t>对吐曼塔勒乡易地搬迁点的288套住房和288套门面房新建电采暖设备2KW的辐射板568个、1KW辐射板1136个，安装4台800千万功率的变压器及配套附属工程，投资650万元。</t>
  </si>
  <si>
    <t>产出指标：对易地搬迁楼房住户288户及288套门面房新建电采暖设备2KW的辐射板568个、1KW辐射板1136个，安装4台800千万功率的变压器及配套附属工程，工程验收合格率达到100%。
效益指标：改善居民取暖环境，保障冬季取暖需求，提高居民生活水平，受益人口满意度≥95%。</t>
  </si>
  <si>
    <t>改善易地搬迁群众冬季取暖条件。</t>
  </si>
  <si>
    <t>六、项目管理费</t>
  </si>
  <si>
    <t>MGT-2025-038</t>
  </si>
  <si>
    <t>项目管理费</t>
  </si>
  <si>
    <t>项目管理费200万元，主要用于项目前期设计、评审、招标、监理以及验收等与项目管理相关的支出等。</t>
  </si>
  <si>
    <t>效益指标：通过项目实施，进一步提高我县项目管理水平；有效保障项目准确实施；有效保障项目资料完整性。</t>
  </si>
  <si>
    <t>确保2025年项目顺利推进，促进衔接资金效益发挥。</t>
  </si>
  <si>
    <t>七、其他</t>
  </si>
  <si>
    <t>MGT-2025-039</t>
  </si>
  <si>
    <t>麦盖提县“健康饮茶”“送茶入户”项目</t>
  </si>
  <si>
    <t>困难群众饮用低氟茶</t>
  </si>
  <si>
    <t>对麦盖提县3812户监测帮扶对象每户发放2公斤低氟茶，每户成本64元，总投资24.3968万元。</t>
  </si>
  <si>
    <t>产出指标：发放低氟茶7624公斤，覆盖监测帮扶对象3812户。
效益指标：积极做好底氟边销茶推广普及宣传工作，确保困难群众喝得起、喝得到底氟边销茶，引导群众树立健康生活观念，切实落实中央有关政策惠及各族群众。受益人口满意度≥95%。</t>
  </si>
  <si>
    <t>积极做好底氟边销茶推广普及宣传工作，确保困难群众喝得起、喝得到底氟边销茶，引导群众树立健康生活观念。</t>
  </si>
  <si>
    <t>县委统战部</t>
  </si>
  <si>
    <t>叶新东</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</si>
</sst>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8">
    <font>
      <sz val="11"/>
      <color theme="1"/>
      <name val="宋体"/>
      <charset val="134"/>
      <scheme val="minor"/>
    </font>
    <font>
      <b/>
      <sz val="18"/>
      <name val="宋体"/>
      <charset val="134"/>
      <scheme val="minor"/>
    </font>
    <font>
      <b/>
      <sz val="24"/>
      <name val="宋体"/>
      <charset val="134"/>
      <scheme val="minor"/>
    </font>
    <font>
      <b/>
      <sz val="22"/>
      <name val="宋体"/>
      <charset val="134"/>
      <scheme val="minor"/>
    </font>
    <font>
      <b/>
      <sz val="26"/>
      <name val="宋体"/>
      <charset val="134"/>
      <scheme val="minor"/>
    </font>
    <font>
      <sz val="11"/>
      <name val="宋体"/>
      <charset val="134"/>
      <scheme val="minor"/>
    </font>
    <font>
      <sz val="72"/>
      <name val="方正小标宋_GBK"/>
      <charset val="134"/>
    </font>
    <font>
      <sz val="26"/>
      <name val="宋体"/>
      <charset val="134"/>
      <scheme val="minor"/>
    </font>
    <font>
      <sz val="26"/>
      <name val="宋体"/>
      <charset val="134"/>
    </font>
    <font>
      <sz val="26"/>
      <color theme="1"/>
      <name val="宋体"/>
      <charset val="134"/>
      <scheme val="minor"/>
    </font>
    <font>
      <b/>
      <sz val="26"/>
      <color theme="1"/>
      <name val="宋体"/>
      <charset val="134"/>
      <scheme val="minor"/>
    </font>
    <font>
      <b/>
      <sz val="24"/>
      <name val="黑体"/>
      <charset val="134"/>
    </font>
    <font>
      <b/>
      <sz val="24"/>
      <color theme="1"/>
      <name val="黑体"/>
      <charset val="134"/>
    </font>
    <font>
      <sz val="20"/>
      <color theme="1"/>
      <name val="宋体"/>
      <charset val="134"/>
      <scheme val="minor"/>
    </font>
    <font>
      <sz val="17"/>
      <color theme="1"/>
      <name val="宋体"/>
      <charset val="134"/>
      <scheme val="minor"/>
    </font>
    <font>
      <sz val="26"/>
      <color indexed="8"/>
      <name val="宋体"/>
      <charset val="134"/>
    </font>
    <font>
      <sz val="36"/>
      <name val="宋体"/>
      <charset val="134"/>
      <scheme val="minor"/>
    </font>
    <font>
      <sz val="2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5" borderId="11" applyNumberFormat="0" applyAlignment="0" applyProtection="0">
      <alignment vertical="center"/>
    </xf>
    <xf numFmtId="0" fontId="27" fillId="6" borderId="12" applyNumberFormat="0" applyAlignment="0" applyProtection="0">
      <alignment vertical="center"/>
    </xf>
    <xf numFmtId="0" fontId="28" fillId="6" borderId="11" applyNumberFormat="0" applyAlignment="0" applyProtection="0">
      <alignment vertical="center"/>
    </xf>
    <xf numFmtId="0" fontId="29" fillId="7" borderId="13" applyNumberFormat="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37" fillId="0" borderId="0">
      <alignment vertical="center"/>
    </xf>
  </cellStyleXfs>
  <cellXfs count="8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2" borderId="0" xfId="0" applyFont="1" applyFill="1" applyAlignment="1">
      <alignment vertical="center" wrapText="1"/>
    </xf>
    <xf numFmtId="0" fontId="4"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2" borderId="0" xfId="0" applyFont="1" applyFill="1" applyAlignment="1">
      <alignment horizontal="center" vertical="center" wrapText="1"/>
    </xf>
    <xf numFmtId="49" fontId="5" fillId="0" borderId="0" xfId="0" applyNumberFormat="1" applyFont="1"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0" xfId="0" applyFont="1" applyFill="1">
      <alignment vertical="center"/>
    </xf>
    <xf numFmtId="176" fontId="5" fillId="0" borderId="0" xfId="0" applyNumberFormat="1"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left" vertical="center" wrapText="1"/>
    </xf>
    <xf numFmtId="10" fontId="4" fillId="3" borderId="4" xfId="0" applyNumberFormat="1" applyFont="1" applyFill="1" applyBorder="1" applyAlignment="1">
      <alignment horizontal="left" vertical="center" wrapText="1"/>
    </xf>
    <xf numFmtId="0" fontId="7" fillId="0" borderId="4" xfId="0" applyFont="1" applyFill="1" applyBorder="1" applyAlignment="1">
      <alignment horizontal="center" vertical="center" wrapText="1"/>
    </xf>
    <xf numFmtId="10" fontId="8" fillId="0" borderId="4" xfId="0" applyNumberFormat="1" applyFont="1" applyFill="1" applyBorder="1" applyAlignment="1">
      <alignment horizontal="justify" vertical="center" wrapText="1"/>
    </xf>
    <xf numFmtId="0" fontId="9" fillId="0" borderId="4" xfId="0" applyFont="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vertical="center" wrapText="1"/>
    </xf>
    <xf numFmtId="0" fontId="7" fillId="0" borderId="4" xfId="0" applyFont="1" applyFill="1" applyBorder="1" applyAlignment="1">
      <alignment horizontal="center" vertical="center"/>
    </xf>
    <xf numFmtId="0" fontId="8" fillId="0" borderId="4" xfId="0" applyNumberFormat="1" applyFont="1" applyFill="1" applyBorder="1" applyAlignment="1">
      <alignment horizontal="center" vertical="center"/>
    </xf>
    <xf numFmtId="10" fontId="7" fillId="0" borderId="4" xfId="0" applyNumberFormat="1" applyFont="1" applyFill="1" applyBorder="1" applyAlignment="1">
      <alignment horizontal="left" vertical="center" wrapText="1"/>
    </xf>
    <xf numFmtId="10" fontId="7" fillId="0" borderId="4" xfId="0" applyNumberFormat="1" applyFont="1" applyFill="1" applyBorder="1" applyAlignment="1">
      <alignment horizontal="justify" vertical="center" wrapText="1"/>
    </xf>
    <xf numFmtId="0" fontId="7" fillId="0" borderId="4" xfId="0" applyFont="1" applyFill="1" applyBorder="1" applyAlignment="1">
      <alignment horizontal="left" vertical="center" wrapText="1"/>
    </xf>
    <xf numFmtId="0" fontId="8"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justify" vertical="center" wrapText="1"/>
    </xf>
    <xf numFmtId="0" fontId="10" fillId="3" borderId="4" xfId="0" applyFont="1" applyFill="1" applyBorder="1" applyAlignment="1">
      <alignment horizontal="center" vertical="center" wrapText="1"/>
    </xf>
    <xf numFmtId="0" fontId="7" fillId="0" borderId="4" xfId="0" applyNumberFormat="1" applyFont="1" applyBorder="1" applyAlignment="1">
      <alignment horizontal="center" vertical="center" wrapText="1"/>
    </xf>
    <xf numFmtId="0" fontId="7" fillId="0" borderId="4" xfId="49"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4" xfId="0" applyNumberFormat="1" applyFont="1" applyFill="1" applyBorder="1" applyAlignment="1">
      <alignment horizontal="left" vertical="center" wrapText="1"/>
    </xf>
    <xf numFmtId="0" fontId="7" fillId="0" borderId="4" xfId="0" applyNumberFormat="1" applyFont="1" applyBorder="1" applyAlignment="1">
      <alignment horizontal="left"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4" fillId="3"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10" fillId="3" borderId="4" xfId="0" applyNumberFormat="1"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9" fillId="0" borderId="0" xfId="0" applyFont="1">
      <alignment vertical="center"/>
    </xf>
    <xf numFmtId="0" fontId="11" fillId="0" borderId="2" xfId="0" applyFont="1" applyFill="1" applyBorder="1" applyAlignment="1">
      <alignment horizontal="center" vertical="center" wrapText="1"/>
    </xf>
    <xf numFmtId="176" fontId="4" fillId="3" borderId="4"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13" fillId="0" borderId="4" xfId="0" applyFont="1" applyFill="1" applyBorder="1" applyAlignment="1">
      <alignment vertical="center" wrapText="1"/>
    </xf>
    <xf numFmtId="0" fontId="14" fillId="0" borderId="4" xfId="0" applyFont="1" applyFill="1" applyBorder="1" applyAlignment="1">
      <alignment horizontal="left" vertical="center" wrapText="1"/>
    </xf>
    <xf numFmtId="177" fontId="7" fillId="0" borderId="4" xfId="0" applyNumberFormat="1" applyFont="1" applyFill="1" applyBorder="1" applyAlignment="1">
      <alignment horizontal="center" vertical="center" wrapText="1"/>
    </xf>
    <xf numFmtId="0" fontId="9" fillId="0" borderId="4" xfId="0" applyFont="1" applyFill="1" applyBorder="1" applyAlignment="1">
      <alignment horizontal="left" vertical="center" wrapText="1"/>
    </xf>
    <xf numFmtId="0" fontId="15" fillId="0" borderId="4" xfId="0" applyFont="1" applyFill="1" applyBorder="1" applyAlignment="1" applyProtection="1">
      <alignment horizontal="left" vertical="center" wrapText="1"/>
    </xf>
    <xf numFmtId="0" fontId="7" fillId="3" borderId="4" xfId="0" applyFont="1" applyFill="1" applyBorder="1" applyAlignment="1">
      <alignment horizontal="left" vertical="center" wrapText="1"/>
    </xf>
    <xf numFmtId="176" fontId="9" fillId="0" borderId="4" xfId="0" applyNumberFormat="1" applyFont="1" applyFill="1" applyBorder="1" applyAlignment="1">
      <alignment horizontal="center" vertical="center" wrapText="1"/>
    </xf>
    <xf numFmtId="176" fontId="7" fillId="0" borderId="4" xfId="49" applyNumberFormat="1" applyFont="1" applyFill="1" applyBorder="1" applyAlignment="1">
      <alignment horizontal="center" vertical="center" wrapText="1"/>
    </xf>
    <xf numFmtId="176" fontId="7" fillId="0" borderId="4" xfId="49" applyNumberFormat="1" applyFont="1" applyFill="1" applyBorder="1" applyAlignment="1">
      <alignment horizontal="left" vertical="center" wrapText="1"/>
    </xf>
    <xf numFmtId="0" fontId="7" fillId="0" borderId="0" xfId="0" applyFont="1" applyFill="1">
      <alignment vertical="center"/>
    </xf>
    <xf numFmtId="176" fontId="7" fillId="0" borderId="0" xfId="0" applyNumberFormat="1" applyFont="1" applyFill="1">
      <alignmen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4" fillId="3" borderId="4" xfId="0" applyFont="1" applyFill="1" applyBorder="1" applyAlignment="1">
      <alignment vertical="center" wrapText="1"/>
    </xf>
    <xf numFmtId="10" fontId="2" fillId="0" borderId="0" xfId="0" applyNumberFormat="1" applyFont="1" applyFill="1" applyAlignment="1">
      <alignment vertical="center" wrapText="1"/>
    </xf>
    <xf numFmtId="0" fontId="7" fillId="3" borderId="4" xfId="0" applyFont="1" applyFill="1" applyBorder="1" applyAlignment="1">
      <alignment horizontal="center" vertical="center" wrapText="1"/>
    </xf>
    <xf numFmtId="10" fontId="3" fillId="0" borderId="0" xfId="0" applyNumberFormat="1" applyFont="1" applyFill="1" applyAlignment="1">
      <alignment horizontal="center" vertical="center" wrapText="1"/>
    </xf>
    <xf numFmtId="0" fontId="16" fillId="0"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 fillId="3" borderId="4" xfId="0" applyFont="1" applyFill="1" applyBorder="1" applyAlignment="1">
      <alignment vertical="center" wrapText="1"/>
    </xf>
    <xf numFmtId="0" fontId="9" fillId="0" borderId="0" xfId="0" applyFont="1" applyBorder="1">
      <alignment vertical="center"/>
    </xf>
    <xf numFmtId="0" fontId="0" fillId="0" borderId="0" xfId="0"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s>
  <dxfs count="1">
    <dxf>
      <font>
        <b val="0"/>
        <i val="0"/>
        <color indexed="37"/>
      </font>
      <fill>
        <patternFill patternType="solid">
          <bgColor indexed="45"/>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160"/>
  <sheetViews>
    <sheetView tabSelected="1" view="pageBreakPreview" zoomScale="40" zoomScaleNormal="40" workbookViewId="0">
      <pane xSplit="4" ySplit="7" topLeftCell="Q35" activePane="bottomRight" state="frozen"/>
      <selection/>
      <selection pane="topRight"/>
      <selection pane="bottomLeft"/>
      <selection pane="bottomRight" activeCell="AA1" sqref="AA$1:AA$1048576"/>
    </sheetView>
  </sheetViews>
  <sheetFormatPr defaultColWidth="9" defaultRowHeight="13.5"/>
  <cols>
    <col min="1" max="1" width="9.61666666666667" style="8" customWidth="1"/>
    <col min="2" max="2" width="20.4166666666667" style="9" customWidth="1"/>
    <col min="3" max="3" width="56.5" style="10" customWidth="1"/>
    <col min="4" max="5" width="30.225" style="9" customWidth="1"/>
    <col min="6" max="6" width="15" style="9" customWidth="1"/>
    <col min="7" max="7" width="39.5833333333333" style="11" customWidth="1"/>
    <col min="8" max="8" width="157.241666666667" style="9" customWidth="1"/>
    <col min="9" max="9" width="31.6666666666667" style="11" customWidth="1"/>
    <col min="10" max="10" width="37.5" style="9" customWidth="1"/>
    <col min="11" max="11" width="30.8333333333333" style="9" customWidth="1"/>
    <col min="12" max="12" width="31.6666666666667" customWidth="1"/>
    <col min="13" max="13" width="22.625" customWidth="1"/>
    <col min="14" max="14" width="30.8333333333333" customWidth="1"/>
    <col min="15" max="17" width="22.625" customWidth="1"/>
    <col min="18" max="18" width="23.6083333333333" style="11" customWidth="1"/>
    <col min="19" max="19" width="20.35" style="11" customWidth="1"/>
    <col min="20" max="20" width="20.7" style="12" customWidth="1"/>
    <col min="21" max="21" width="25.3583333333333" style="13" customWidth="1"/>
    <col min="22" max="22" width="131.5" style="14" customWidth="1"/>
    <col min="23" max="23" width="70" style="14" customWidth="1"/>
    <col min="24" max="24" width="41.5" style="15" customWidth="1"/>
    <col min="25" max="25" width="30.35" customWidth="1"/>
    <col min="26" max="26" width="16.125" style="12"/>
    <col min="27" max="27" width="17.75" style="12"/>
    <col min="28" max="16384" width="9" style="12"/>
  </cols>
  <sheetData>
    <row r="1" ht="112" customHeight="1" spans="1:26">
      <c r="A1" s="16" t="s">
        <v>0</v>
      </c>
      <c r="B1" s="16"/>
      <c r="C1" s="16"/>
      <c r="D1" s="16"/>
      <c r="E1" s="16"/>
      <c r="F1" s="16"/>
      <c r="G1" s="16"/>
      <c r="H1" s="16"/>
      <c r="I1" s="16"/>
      <c r="J1" s="16"/>
      <c r="K1" s="16"/>
      <c r="L1" s="16"/>
      <c r="M1" s="16"/>
      <c r="N1" s="16"/>
      <c r="O1" s="16"/>
      <c r="P1" s="16"/>
      <c r="Q1" s="16"/>
      <c r="R1" s="16"/>
      <c r="S1" s="16"/>
      <c r="T1" s="16"/>
      <c r="U1" s="16"/>
      <c r="V1" s="16"/>
      <c r="W1" s="16"/>
      <c r="X1" s="16"/>
      <c r="Y1" s="16"/>
      <c r="Z1" s="16"/>
    </row>
    <row r="2" s="1" customFormat="1" ht="40" customHeight="1" spans="1:26">
      <c r="A2" s="17" t="s">
        <v>1</v>
      </c>
      <c r="B2" s="17" t="s">
        <v>2</v>
      </c>
      <c r="C2" s="17" t="s">
        <v>3</v>
      </c>
      <c r="D2" s="17" t="s">
        <v>4</v>
      </c>
      <c r="E2" s="17" t="s">
        <v>5</v>
      </c>
      <c r="F2" s="17" t="s">
        <v>6</v>
      </c>
      <c r="G2" s="17" t="s">
        <v>7</v>
      </c>
      <c r="H2" s="17" t="s">
        <v>8</v>
      </c>
      <c r="I2" s="17" t="s">
        <v>9</v>
      </c>
      <c r="J2" s="45" t="s">
        <v>10</v>
      </c>
      <c r="K2" s="45"/>
      <c r="L2" s="45"/>
      <c r="M2" s="45"/>
      <c r="N2" s="45"/>
      <c r="O2" s="45"/>
      <c r="P2" s="45"/>
      <c r="Q2" s="45"/>
      <c r="R2" s="45"/>
      <c r="S2" s="45"/>
      <c r="T2" s="45"/>
      <c r="U2" s="17" t="s">
        <v>11</v>
      </c>
      <c r="V2" s="17" t="s">
        <v>12</v>
      </c>
      <c r="W2" s="17" t="s">
        <v>13</v>
      </c>
      <c r="X2" s="17" t="s">
        <v>14</v>
      </c>
      <c r="Y2" s="17" t="s">
        <v>15</v>
      </c>
      <c r="Z2" s="17" t="s">
        <v>16</v>
      </c>
    </row>
    <row r="3" s="1" customFormat="1" ht="40" customHeight="1" spans="1:26">
      <c r="A3" s="18"/>
      <c r="B3" s="18"/>
      <c r="C3" s="18"/>
      <c r="D3" s="18"/>
      <c r="E3" s="18"/>
      <c r="F3" s="18"/>
      <c r="G3" s="18"/>
      <c r="H3" s="18"/>
      <c r="I3" s="18"/>
      <c r="J3" s="45" t="s">
        <v>17</v>
      </c>
      <c r="K3" s="45"/>
      <c r="L3" s="45"/>
      <c r="M3" s="45"/>
      <c r="N3" s="45"/>
      <c r="O3" s="45"/>
      <c r="P3" s="45"/>
      <c r="Q3" s="45"/>
      <c r="R3" s="46" t="s">
        <v>18</v>
      </c>
      <c r="S3" s="46" t="s">
        <v>19</v>
      </c>
      <c r="T3" s="46" t="s">
        <v>20</v>
      </c>
      <c r="U3" s="18"/>
      <c r="V3" s="18"/>
      <c r="W3" s="18"/>
      <c r="X3" s="18"/>
      <c r="Y3" s="18"/>
      <c r="Z3" s="18"/>
    </row>
    <row r="4" s="1" customFormat="1" ht="80" customHeight="1" spans="1:26">
      <c r="A4" s="18"/>
      <c r="B4" s="18"/>
      <c r="C4" s="18"/>
      <c r="D4" s="18"/>
      <c r="E4" s="18"/>
      <c r="F4" s="18"/>
      <c r="G4" s="18"/>
      <c r="H4" s="18"/>
      <c r="I4" s="18"/>
      <c r="J4" s="46" t="s">
        <v>21</v>
      </c>
      <c r="K4" s="47" t="s">
        <v>22</v>
      </c>
      <c r="L4" s="48"/>
      <c r="M4" s="46" t="s">
        <v>23</v>
      </c>
      <c r="N4" s="46" t="s">
        <v>24</v>
      </c>
      <c r="O4" s="46" t="s">
        <v>25</v>
      </c>
      <c r="P4" s="46" t="s">
        <v>26</v>
      </c>
      <c r="Q4" s="46" t="s">
        <v>27</v>
      </c>
      <c r="R4" s="58"/>
      <c r="S4" s="58"/>
      <c r="T4" s="58"/>
      <c r="U4" s="18"/>
      <c r="V4" s="18"/>
      <c r="W4" s="18"/>
      <c r="X4" s="18"/>
      <c r="Y4" s="18"/>
      <c r="Z4" s="18"/>
    </row>
    <row r="5" s="1" customFormat="1" ht="80" customHeight="1" spans="1:26">
      <c r="A5" s="19"/>
      <c r="B5" s="19"/>
      <c r="C5" s="19"/>
      <c r="D5" s="19"/>
      <c r="E5" s="19"/>
      <c r="F5" s="19"/>
      <c r="G5" s="19"/>
      <c r="H5" s="19"/>
      <c r="I5" s="19"/>
      <c r="J5" s="49"/>
      <c r="K5" s="45" t="s">
        <v>28</v>
      </c>
      <c r="L5" s="50" t="s">
        <v>29</v>
      </c>
      <c r="M5" s="49"/>
      <c r="N5" s="49"/>
      <c r="O5" s="49"/>
      <c r="P5" s="49"/>
      <c r="Q5" s="49"/>
      <c r="R5" s="49"/>
      <c r="S5" s="49"/>
      <c r="T5" s="49"/>
      <c r="U5" s="19"/>
      <c r="V5" s="19"/>
      <c r="W5" s="19"/>
      <c r="X5" s="19"/>
      <c r="Y5" s="19"/>
      <c r="Z5" s="19"/>
    </row>
    <row r="6" s="2" customFormat="1" ht="61" customHeight="1" spans="1:27">
      <c r="A6" s="20" t="s">
        <v>30</v>
      </c>
      <c r="B6" s="20"/>
      <c r="C6" s="20"/>
      <c r="D6" s="20"/>
      <c r="E6" s="20"/>
      <c r="F6" s="20"/>
      <c r="G6" s="21"/>
      <c r="H6" s="20"/>
      <c r="I6" s="51">
        <f t="shared" ref="I6:T6" si="0">I7+I24+I28+I44+I46+I49+I51</f>
        <v>44664.9168</v>
      </c>
      <c r="J6" s="51">
        <f t="shared" si="0"/>
        <v>44576.9168</v>
      </c>
      <c r="K6" s="51">
        <f t="shared" si="0"/>
        <v>35886.82</v>
      </c>
      <c r="L6" s="51">
        <f t="shared" si="0"/>
        <v>5760.7</v>
      </c>
      <c r="M6" s="51">
        <f t="shared" si="0"/>
        <v>1509</v>
      </c>
      <c r="N6" s="51">
        <f t="shared" si="0"/>
        <v>1214.3968</v>
      </c>
      <c r="O6" s="51">
        <f t="shared" si="0"/>
        <v>0</v>
      </c>
      <c r="P6" s="51">
        <f t="shared" si="0"/>
        <v>206</v>
      </c>
      <c r="Q6" s="51">
        <f t="shared" si="0"/>
        <v>0</v>
      </c>
      <c r="R6" s="51">
        <f t="shared" si="0"/>
        <v>0</v>
      </c>
      <c r="S6" s="51">
        <f t="shared" si="0"/>
        <v>88</v>
      </c>
      <c r="T6" s="51">
        <f t="shared" si="0"/>
        <v>0</v>
      </c>
      <c r="U6" s="59"/>
      <c r="V6" s="21"/>
      <c r="W6" s="21"/>
      <c r="X6" s="20"/>
      <c r="Y6" s="74"/>
      <c r="Z6" s="20"/>
      <c r="AA6" s="75"/>
    </row>
    <row r="7" s="3" customFormat="1" ht="70" customHeight="1" spans="1:27">
      <c r="A7" s="20" t="s">
        <v>31</v>
      </c>
      <c r="B7" s="20"/>
      <c r="C7" s="20"/>
      <c r="D7" s="20"/>
      <c r="E7" s="20"/>
      <c r="F7" s="20"/>
      <c r="G7" s="20"/>
      <c r="H7" s="22"/>
      <c r="I7" s="51">
        <f>SUM(I8:I23)</f>
        <v>23001</v>
      </c>
      <c r="J7" s="51">
        <f t="shared" ref="I7:T7" si="1">SUM(J8:J23)</f>
        <v>22981</v>
      </c>
      <c r="K7" s="51">
        <f t="shared" si="1"/>
        <v>21791</v>
      </c>
      <c r="L7" s="51">
        <f t="shared" si="1"/>
        <v>0</v>
      </c>
      <c r="M7" s="51">
        <f t="shared" si="1"/>
        <v>0</v>
      </c>
      <c r="N7" s="51">
        <f t="shared" si="1"/>
        <v>1190</v>
      </c>
      <c r="O7" s="51">
        <f t="shared" si="1"/>
        <v>0</v>
      </c>
      <c r="P7" s="51">
        <f t="shared" si="1"/>
        <v>0</v>
      </c>
      <c r="Q7" s="51">
        <f t="shared" si="1"/>
        <v>0</v>
      </c>
      <c r="R7" s="51">
        <f t="shared" si="1"/>
        <v>0</v>
      </c>
      <c r="S7" s="51">
        <f t="shared" si="1"/>
        <v>20</v>
      </c>
      <c r="T7" s="51">
        <f t="shared" si="1"/>
        <v>0</v>
      </c>
      <c r="U7" s="59"/>
      <c r="V7" s="21"/>
      <c r="W7" s="21"/>
      <c r="X7" s="20"/>
      <c r="Y7" s="20"/>
      <c r="Z7" s="20"/>
      <c r="AA7" s="75"/>
    </row>
    <row r="8" s="3" customFormat="1" ht="222" customHeight="1" spans="1:26">
      <c r="A8" s="23">
        <v>1</v>
      </c>
      <c r="B8" s="23" t="s">
        <v>32</v>
      </c>
      <c r="C8" s="23" t="s">
        <v>33</v>
      </c>
      <c r="D8" s="23" t="s">
        <v>34</v>
      </c>
      <c r="E8" s="23" t="s">
        <v>35</v>
      </c>
      <c r="F8" s="23" t="s">
        <v>36</v>
      </c>
      <c r="G8" s="23" t="s">
        <v>37</v>
      </c>
      <c r="H8" s="24" t="s">
        <v>38</v>
      </c>
      <c r="I8" s="39">
        <f>J8+R8+S8+T8</f>
        <v>980</v>
      </c>
      <c r="J8" s="34">
        <f>SUM(K8:Q8)</f>
        <v>980</v>
      </c>
      <c r="K8" s="34">
        <v>980</v>
      </c>
      <c r="L8" s="52"/>
      <c r="M8" s="52"/>
      <c r="N8" s="52"/>
      <c r="O8" s="52"/>
      <c r="P8" s="52"/>
      <c r="Q8" s="52"/>
      <c r="R8" s="52"/>
      <c r="S8" s="52"/>
      <c r="T8" s="52"/>
      <c r="U8" s="60">
        <v>2450</v>
      </c>
      <c r="V8" s="32" t="s">
        <v>39</v>
      </c>
      <c r="W8" s="32" t="s">
        <v>40</v>
      </c>
      <c r="X8" s="23" t="s">
        <v>41</v>
      </c>
      <c r="Y8" s="23" t="s">
        <v>42</v>
      </c>
      <c r="Z8" s="23"/>
    </row>
    <row r="9" s="3" customFormat="1" ht="187" customHeight="1" spans="1:26">
      <c r="A9" s="23">
        <v>2</v>
      </c>
      <c r="B9" s="23" t="s">
        <v>43</v>
      </c>
      <c r="C9" s="23" t="s">
        <v>44</v>
      </c>
      <c r="D9" s="23" t="s">
        <v>34</v>
      </c>
      <c r="E9" s="23" t="s">
        <v>35</v>
      </c>
      <c r="F9" s="23" t="s">
        <v>36</v>
      </c>
      <c r="G9" s="23" t="s">
        <v>37</v>
      </c>
      <c r="H9" s="24" t="s">
        <v>45</v>
      </c>
      <c r="I9" s="39">
        <f>J9+R9+S9+T9</f>
        <v>560</v>
      </c>
      <c r="J9" s="34">
        <f>SUM(K9:Q9)</f>
        <v>560</v>
      </c>
      <c r="K9" s="34">
        <v>560</v>
      </c>
      <c r="L9" s="52"/>
      <c r="M9" s="52"/>
      <c r="N9" s="52"/>
      <c r="O9" s="52"/>
      <c r="P9" s="52"/>
      <c r="Q9" s="52"/>
      <c r="R9" s="52"/>
      <c r="S9" s="52"/>
      <c r="T9" s="52"/>
      <c r="U9" s="60">
        <v>1400</v>
      </c>
      <c r="V9" s="32" t="s">
        <v>46</v>
      </c>
      <c r="W9" s="32" t="s">
        <v>40</v>
      </c>
      <c r="X9" s="23" t="s">
        <v>41</v>
      </c>
      <c r="Y9" s="23" t="s">
        <v>42</v>
      </c>
      <c r="Z9" s="23"/>
    </row>
    <row r="10" s="3" customFormat="1" ht="180" customHeight="1" spans="1:26">
      <c r="A10" s="23">
        <v>3</v>
      </c>
      <c r="B10" s="23" t="s">
        <v>47</v>
      </c>
      <c r="C10" s="23" t="s">
        <v>48</v>
      </c>
      <c r="D10" s="23" t="s">
        <v>34</v>
      </c>
      <c r="E10" s="23" t="s">
        <v>35</v>
      </c>
      <c r="F10" s="23" t="s">
        <v>36</v>
      </c>
      <c r="G10" s="23" t="s">
        <v>37</v>
      </c>
      <c r="H10" s="24" t="s">
        <v>49</v>
      </c>
      <c r="I10" s="39">
        <f t="shared" ref="I10:I15" si="2">J10+R10+S10+T10</f>
        <v>600</v>
      </c>
      <c r="J10" s="34">
        <f t="shared" ref="J10:J15" si="3">SUM(K10:Q10)</f>
        <v>600</v>
      </c>
      <c r="K10" s="34">
        <v>600</v>
      </c>
      <c r="L10" s="52"/>
      <c r="M10" s="52"/>
      <c r="N10" s="52"/>
      <c r="O10" s="52"/>
      <c r="P10" s="52"/>
      <c r="Q10" s="52"/>
      <c r="R10" s="52"/>
      <c r="S10" s="52"/>
      <c r="T10" s="52"/>
      <c r="U10" s="60">
        <v>2000</v>
      </c>
      <c r="V10" s="32" t="s">
        <v>50</v>
      </c>
      <c r="W10" s="32" t="s">
        <v>40</v>
      </c>
      <c r="X10" s="23" t="s">
        <v>41</v>
      </c>
      <c r="Y10" s="23" t="s">
        <v>42</v>
      </c>
      <c r="Z10" s="23"/>
    </row>
    <row r="11" s="3" customFormat="1" ht="217" customHeight="1" spans="1:26">
      <c r="A11" s="23">
        <v>4</v>
      </c>
      <c r="B11" s="23" t="s">
        <v>51</v>
      </c>
      <c r="C11" s="23" t="s">
        <v>52</v>
      </c>
      <c r="D11" s="23" t="s">
        <v>34</v>
      </c>
      <c r="E11" s="23" t="s">
        <v>35</v>
      </c>
      <c r="F11" s="23" t="s">
        <v>36</v>
      </c>
      <c r="G11" s="23" t="s">
        <v>37</v>
      </c>
      <c r="H11" s="24" t="s">
        <v>53</v>
      </c>
      <c r="I11" s="39">
        <f t="shared" si="2"/>
        <v>360</v>
      </c>
      <c r="J11" s="34">
        <f t="shared" si="3"/>
        <v>360</v>
      </c>
      <c r="K11" s="34">
        <v>360</v>
      </c>
      <c r="L11" s="52"/>
      <c r="M11" s="52"/>
      <c r="N11" s="52"/>
      <c r="O11" s="52"/>
      <c r="P11" s="52"/>
      <c r="Q11" s="52"/>
      <c r="R11" s="52"/>
      <c r="S11" s="52"/>
      <c r="T11" s="52"/>
      <c r="U11" s="60">
        <v>2400</v>
      </c>
      <c r="V11" s="32" t="s">
        <v>54</v>
      </c>
      <c r="W11" s="32" t="s">
        <v>40</v>
      </c>
      <c r="X11" s="23" t="s">
        <v>41</v>
      </c>
      <c r="Y11" s="23" t="s">
        <v>42</v>
      </c>
      <c r="Z11" s="23"/>
    </row>
    <row r="12" s="4" customFormat="1" ht="409" customHeight="1" spans="1:26">
      <c r="A12" s="23">
        <v>5</v>
      </c>
      <c r="B12" s="23" t="s">
        <v>55</v>
      </c>
      <c r="C12" s="25" t="s">
        <v>56</v>
      </c>
      <c r="D12" s="23" t="s">
        <v>34</v>
      </c>
      <c r="E12" s="26" t="s">
        <v>57</v>
      </c>
      <c r="F12" s="23" t="s">
        <v>36</v>
      </c>
      <c r="G12" s="23" t="s">
        <v>58</v>
      </c>
      <c r="H12" s="27" t="s">
        <v>59</v>
      </c>
      <c r="I12" s="39">
        <f t="shared" si="2"/>
        <v>1190</v>
      </c>
      <c r="J12" s="34">
        <f t="shared" si="3"/>
        <v>1190</v>
      </c>
      <c r="K12" s="34"/>
      <c r="L12" s="52"/>
      <c r="M12" s="52"/>
      <c r="N12" s="34">
        <v>1190</v>
      </c>
      <c r="O12" s="52"/>
      <c r="P12" s="52"/>
      <c r="Q12" s="52"/>
      <c r="R12" s="52"/>
      <c r="S12" s="34"/>
      <c r="T12" s="34"/>
      <c r="U12" s="60"/>
      <c r="V12" s="61" t="s">
        <v>60</v>
      </c>
      <c r="W12" s="62" t="s">
        <v>61</v>
      </c>
      <c r="X12" s="26" t="s">
        <v>62</v>
      </c>
      <c r="Y12" s="26" t="s">
        <v>63</v>
      </c>
      <c r="Z12" s="23"/>
    </row>
    <row r="13" s="3" customFormat="1" ht="250" customHeight="1" spans="1:26">
      <c r="A13" s="23">
        <v>6</v>
      </c>
      <c r="B13" s="23" t="s">
        <v>64</v>
      </c>
      <c r="C13" s="23" t="s">
        <v>65</v>
      </c>
      <c r="D13" s="28" t="s">
        <v>66</v>
      </c>
      <c r="E13" s="23" t="s">
        <v>67</v>
      </c>
      <c r="F13" s="29" t="s">
        <v>36</v>
      </c>
      <c r="G13" s="23" t="s">
        <v>68</v>
      </c>
      <c r="H13" s="30" t="s">
        <v>69</v>
      </c>
      <c r="I13" s="34">
        <f t="shared" si="2"/>
        <v>630</v>
      </c>
      <c r="J13" s="34">
        <f t="shared" si="3"/>
        <v>630</v>
      </c>
      <c r="K13" s="34">
        <v>630</v>
      </c>
      <c r="L13" s="52"/>
      <c r="M13" s="52"/>
      <c r="N13" s="52"/>
      <c r="O13" s="52"/>
      <c r="P13" s="52"/>
      <c r="Q13" s="52"/>
      <c r="R13" s="52"/>
      <c r="S13" s="52"/>
      <c r="T13" s="52"/>
      <c r="U13" s="60"/>
      <c r="V13" s="32" t="s">
        <v>70</v>
      </c>
      <c r="W13" s="32" t="s">
        <v>71</v>
      </c>
      <c r="X13" s="23" t="s">
        <v>72</v>
      </c>
      <c r="Y13" s="23" t="s">
        <v>73</v>
      </c>
      <c r="Z13" s="53"/>
    </row>
    <row r="14" s="3" customFormat="1" ht="333" customHeight="1" spans="1:26">
      <c r="A14" s="23">
        <v>7</v>
      </c>
      <c r="B14" s="23" t="s">
        <v>74</v>
      </c>
      <c r="C14" s="23" t="s">
        <v>75</v>
      </c>
      <c r="D14" s="23" t="s">
        <v>66</v>
      </c>
      <c r="E14" s="23" t="s">
        <v>76</v>
      </c>
      <c r="F14" s="29" t="s">
        <v>36</v>
      </c>
      <c r="G14" s="23" t="s">
        <v>77</v>
      </c>
      <c r="H14" s="30" t="s">
        <v>78</v>
      </c>
      <c r="I14" s="39">
        <f t="shared" si="2"/>
        <v>5000</v>
      </c>
      <c r="J14" s="34">
        <f t="shared" si="3"/>
        <v>5000</v>
      </c>
      <c r="K14" s="34">
        <v>5000</v>
      </c>
      <c r="L14" s="52"/>
      <c r="M14" s="52"/>
      <c r="N14" s="52"/>
      <c r="O14" s="52"/>
      <c r="P14" s="52"/>
      <c r="Q14" s="52"/>
      <c r="R14" s="52"/>
      <c r="S14" s="52"/>
      <c r="T14" s="52"/>
      <c r="U14" s="60"/>
      <c r="V14" s="32" t="s">
        <v>79</v>
      </c>
      <c r="W14" s="32" t="s">
        <v>80</v>
      </c>
      <c r="X14" s="23" t="s">
        <v>41</v>
      </c>
      <c r="Y14" s="23" t="s">
        <v>42</v>
      </c>
      <c r="Z14" s="53"/>
    </row>
    <row r="15" s="3" customFormat="1" ht="381" customHeight="1" spans="1:26">
      <c r="A15" s="23">
        <v>8</v>
      </c>
      <c r="B15" s="23" t="s">
        <v>81</v>
      </c>
      <c r="C15" s="23" t="s">
        <v>82</v>
      </c>
      <c r="D15" s="23" t="s">
        <v>66</v>
      </c>
      <c r="E15" s="23" t="s">
        <v>76</v>
      </c>
      <c r="F15" s="29" t="s">
        <v>36</v>
      </c>
      <c r="G15" s="23" t="s">
        <v>83</v>
      </c>
      <c r="H15" s="30" t="s">
        <v>84</v>
      </c>
      <c r="I15" s="39">
        <f t="shared" si="2"/>
        <v>500</v>
      </c>
      <c r="J15" s="34">
        <f t="shared" si="3"/>
        <v>500</v>
      </c>
      <c r="K15" s="34">
        <v>500</v>
      </c>
      <c r="L15" s="52"/>
      <c r="M15" s="52"/>
      <c r="N15" s="52"/>
      <c r="O15" s="52"/>
      <c r="P15" s="52"/>
      <c r="Q15" s="52"/>
      <c r="R15" s="52"/>
      <c r="S15" s="52"/>
      <c r="T15" s="52"/>
      <c r="U15" s="60"/>
      <c r="V15" s="32" t="s">
        <v>85</v>
      </c>
      <c r="W15" s="32" t="s">
        <v>86</v>
      </c>
      <c r="X15" s="23" t="s">
        <v>41</v>
      </c>
      <c r="Y15" s="23" t="s">
        <v>42</v>
      </c>
      <c r="Z15" s="53"/>
    </row>
    <row r="16" s="3" customFormat="1" ht="228" customHeight="1" spans="1:26">
      <c r="A16" s="23">
        <v>9</v>
      </c>
      <c r="B16" s="23" t="s">
        <v>87</v>
      </c>
      <c r="C16" s="23" t="s">
        <v>88</v>
      </c>
      <c r="D16" s="23" t="s">
        <v>66</v>
      </c>
      <c r="E16" s="23" t="s">
        <v>89</v>
      </c>
      <c r="F16" s="29" t="s">
        <v>36</v>
      </c>
      <c r="G16" s="23" t="s">
        <v>90</v>
      </c>
      <c r="H16" s="31" t="s">
        <v>91</v>
      </c>
      <c r="I16" s="39">
        <f t="shared" ref="I16:I24" si="4">J16+R16+S16+T16</f>
        <v>5200</v>
      </c>
      <c r="J16" s="34">
        <f t="shared" ref="J16:J24" si="5">SUM(K16:Q16)</f>
        <v>5200</v>
      </c>
      <c r="K16" s="34">
        <v>5200</v>
      </c>
      <c r="L16" s="52"/>
      <c r="M16" s="52"/>
      <c r="N16" s="52"/>
      <c r="O16" s="52"/>
      <c r="P16" s="52"/>
      <c r="Q16" s="52"/>
      <c r="R16" s="52"/>
      <c r="S16" s="52"/>
      <c r="T16" s="52"/>
      <c r="U16" s="60"/>
      <c r="V16" s="32" t="s">
        <v>92</v>
      </c>
      <c r="W16" s="32" t="s">
        <v>93</v>
      </c>
      <c r="X16" s="23" t="s">
        <v>94</v>
      </c>
      <c r="Y16" s="23" t="s">
        <v>95</v>
      </c>
      <c r="Z16" s="53"/>
    </row>
    <row r="17" s="3" customFormat="1" ht="288" customHeight="1" spans="1:26">
      <c r="A17" s="23">
        <v>10</v>
      </c>
      <c r="B17" s="23" t="s">
        <v>96</v>
      </c>
      <c r="C17" s="23" t="s">
        <v>97</v>
      </c>
      <c r="D17" s="23" t="s">
        <v>66</v>
      </c>
      <c r="E17" s="23" t="s">
        <v>89</v>
      </c>
      <c r="F17" s="29" t="s">
        <v>36</v>
      </c>
      <c r="G17" s="23" t="s">
        <v>98</v>
      </c>
      <c r="H17" s="30" t="s">
        <v>99</v>
      </c>
      <c r="I17" s="39">
        <f t="shared" si="4"/>
        <v>2980</v>
      </c>
      <c r="J17" s="34">
        <f t="shared" si="5"/>
        <v>2980</v>
      </c>
      <c r="K17" s="34">
        <v>2980</v>
      </c>
      <c r="L17" s="52"/>
      <c r="M17" s="52"/>
      <c r="N17" s="52"/>
      <c r="O17" s="52"/>
      <c r="P17" s="52"/>
      <c r="Q17" s="52"/>
      <c r="R17" s="52"/>
      <c r="S17" s="52"/>
      <c r="T17" s="52"/>
      <c r="U17" s="60"/>
      <c r="V17" s="32" t="s">
        <v>100</v>
      </c>
      <c r="W17" s="32" t="s">
        <v>101</v>
      </c>
      <c r="X17" s="23" t="s">
        <v>102</v>
      </c>
      <c r="Y17" s="23" t="s">
        <v>103</v>
      </c>
      <c r="Z17" s="53"/>
    </row>
    <row r="18" s="5" customFormat="1" ht="204" customHeight="1" spans="1:26">
      <c r="A18" s="23">
        <v>11</v>
      </c>
      <c r="B18" s="23" t="s">
        <v>104</v>
      </c>
      <c r="C18" s="26" t="s">
        <v>105</v>
      </c>
      <c r="D18" s="23" t="s">
        <v>66</v>
      </c>
      <c r="E18" s="23" t="s">
        <v>89</v>
      </c>
      <c r="F18" s="26" t="s">
        <v>36</v>
      </c>
      <c r="G18" s="32" t="s">
        <v>106</v>
      </c>
      <c r="H18" s="32" t="s">
        <v>107</v>
      </c>
      <c r="I18" s="39">
        <f t="shared" si="4"/>
        <v>2980</v>
      </c>
      <c r="J18" s="34">
        <f t="shared" si="5"/>
        <v>2980</v>
      </c>
      <c r="K18" s="34">
        <v>2980</v>
      </c>
      <c r="L18" s="53"/>
      <c r="M18" s="53"/>
      <c r="N18" s="53"/>
      <c r="O18" s="53"/>
      <c r="P18" s="53"/>
      <c r="Q18" s="53"/>
      <c r="R18" s="63"/>
      <c r="S18" s="63"/>
      <c r="T18" s="63"/>
      <c r="U18" s="60"/>
      <c r="V18" s="40" t="s">
        <v>108</v>
      </c>
      <c r="W18" s="40" t="s">
        <v>109</v>
      </c>
      <c r="X18" s="23" t="s">
        <v>110</v>
      </c>
      <c r="Y18" s="23" t="s">
        <v>111</v>
      </c>
      <c r="Z18" s="23"/>
    </row>
    <row r="19" s="3" customFormat="1" ht="228" customHeight="1" spans="1:26">
      <c r="A19" s="23">
        <v>12</v>
      </c>
      <c r="B19" s="23" t="s">
        <v>112</v>
      </c>
      <c r="C19" s="23" t="s">
        <v>113</v>
      </c>
      <c r="D19" s="23" t="s">
        <v>114</v>
      </c>
      <c r="E19" s="23" t="s">
        <v>115</v>
      </c>
      <c r="F19" s="29" t="s">
        <v>36</v>
      </c>
      <c r="G19" s="23" t="s">
        <v>116</v>
      </c>
      <c r="H19" s="30" t="s">
        <v>117</v>
      </c>
      <c r="I19" s="39">
        <f t="shared" si="4"/>
        <v>100</v>
      </c>
      <c r="J19" s="34">
        <f t="shared" si="5"/>
        <v>100</v>
      </c>
      <c r="K19" s="34">
        <v>100</v>
      </c>
      <c r="L19" s="52"/>
      <c r="M19" s="52"/>
      <c r="N19" s="52"/>
      <c r="O19" s="52"/>
      <c r="P19" s="52"/>
      <c r="Q19" s="52"/>
      <c r="R19" s="52"/>
      <c r="S19" s="52"/>
      <c r="T19" s="52"/>
      <c r="U19" s="60"/>
      <c r="V19" s="32" t="s">
        <v>118</v>
      </c>
      <c r="W19" s="32" t="s">
        <v>119</v>
      </c>
      <c r="X19" s="23" t="s">
        <v>120</v>
      </c>
      <c r="Y19" s="23" t="s">
        <v>121</v>
      </c>
      <c r="Z19" s="53"/>
    </row>
    <row r="20" s="3" customFormat="1" ht="185" customHeight="1" spans="1:26">
      <c r="A20" s="23">
        <v>13</v>
      </c>
      <c r="B20" s="23" t="s">
        <v>122</v>
      </c>
      <c r="C20" s="23" t="s">
        <v>123</v>
      </c>
      <c r="D20" s="23" t="s">
        <v>124</v>
      </c>
      <c r="E20" s="23" t="s">
        <v>124</v>
      </c>
      <c r="F20" s="29" t="s">
        <v>36</v>
      </c>
      <c r="G20" s="23" t="s">
        <v>125</v>
      </c>
      <c r="H20" s="30" t="s">
        <v>126</v>
      </c>
      <c r="I20" s="39">
        <f t="shared" si="4"/>
        <v>306</v>
      </c>
      <c r="J20" s="34">
        <f t="shared" si="5"/>
        <v>306</v>
      </c>
      <c r="K20" s="34">
        <v>306</v>
      </c>
      <c r="L20" s="52"/>
      <c r="M20" s="52"/>
      <c r="N20" s="52"/>
      <c r="O20" s="52"/>
      <c r="P20" s="52"/>
      <c r="Q20" s="52"/>
      <c r="R20" s="52"/>
      <c r="S20" s="52"/>
      <c r="T20" s="52"/>
      <c r="U20" s="60"/>
      <c r="V20" s="32" t="s">
        <v>127</v>
      </c>
      <c r="W20" s="32" t="s">
        <v>128</v>
      </c>
      <c r="X20" s="23" t="s">
        <v>129</v>
      </c>
      <c r="Y20" s="23" t="s">
        <v>130</v>
      </c>
      <c r="Z20" s="53"/>
    </row>
    <row r="21" s="3" customFormat="1" ht="237" customHeight="1" spans="1:26">
      <c r="A21" s="23">
        <v>14</v>
      </c>
      <c r="B21" s="23" t="s">
        <v>131</v>
      </c>
      <c r="C21" s="23" t="s">
        <v>132</v>
      </c>
      <c r="D21" s="23" t="s">
        <v>66</v>
      </c>
      <c r="E21" s="23" t="s">
        <v>89</v>
      </c>
      <c r="F21" s="29" t="s">
        <v>36</v>
      </c>
      <c r="G21" s="23" t="s">
        <v>133</v>
      </c>
      <c r="H21" s="30" t="s">
        <v>134</v>
      </c>
      <c r="I21" s="34">
        <f t="shared" si="4"/>
        <v>925</v>
      </c>
      <c r="J21" s="34">
        <f t="shared" si="5"/>
        <v>925</v>
      </c>
      <c r="K21" s="34">
        <v>925</v>
      </c>
      <c r="L21" s="52"/>
      <c r="M21" s="52"/>
      <c r="N21" s="52"/>
      <c r="O21" s="52"/>
      <c r="P21" s="52"/>
      <c r="Q21" s="52"/>
      <c r="R21" s="52"/>
      <c r="S21" s="52"/>
      <c r="T21" s="52"/>
      <c r="U21" s="34"/>
      <c r="V21" s="32" t="s">
        <v>135</v>
      </c>
      <c r="W21" s="32" t="s">
        <v>136</v>
      </c>
      <c r="X21" s="23" t="s">
        <v>72</v>
      </c>
      <c r="Y21" s="23" t="s">
        <v>73</v>
      </c>
      <c r="Z21" s="53"/>
    </row>
    <row r="22" s="3" customFormat="1" ht="192" customHeight="1" spans="1:26">
      <c r="A22" s="23">
        <v>15</v>
      </c>
      <c r="B22" s="23" t="s">
        <v>137</v>
      </c>
      <c r="C22" s="23" t="s">
        <v>138</v>
      </c>
      <c r="D22" s="33" t="s">
        <v>114</v>
      </c>
      <c r="E22" s="33" t="s">
        <v>139</v>
      </c>
      <c r="F22" s="23" t="s">
        <v>140</v>
      </c>
      <c r="G22" s="23" t="s">
        <v>141</v>
      </c>
      <c r="H22" s="31" t="s">
        <v>142</v>
      </c>
      <c r="I22" s="39">
        <f t="shared" si="4"/>
        <v>390</v>
      </c>
      <c r="J22" s="34">
        <f t="shared" si="5"/>
        <v>390</v>
      </c>
      <c r="K22" s="34">
        <v>390</v>
      </c>
      <c r="L22" s="52"/>
      <c r="M22" s="52"/>
      <c r="N22" s="52"/>
      <c r="O22" s="52"/>
      <c r="P22" s="52"/>
      <c r="Q22" s="52"/>
      <c r="R22" s="52"/>
      <c r="S22" s="52"/>
      <c r="T22" s="52"/>
      <c r="U22" s="60"/>
      <c r="V22" s="32" t="s">
        <v>143</v>
      </c>
      <c r="W22" s="32" t="s">
        <v>144</v>
      </c>
      <c r="X22" s="23" t="s">
        <v>72</v>
      </c>
      <c r="Y22" s="23" t="s">
        <v>73</v>
      </c>
      <c r="Z22" s="53"/>
    </row>
    <row r="23" s="5" customFormat="1" ht="322" customHeight="1" spans="1:26">
      <c r="A23" s="23">
        <v>16</v>
      </c>
      <c r="B23" s="23" t="s">
        <v>145</v>
      </c>
      <c r="C23" s="34" t="s">
        <v>146</v>
      </c>
      <c r="D23" s="26" t="s">
        <v>147</v>
      </c>
      <c r="E23" s="26" t="s">
        <v>148</v>
      </c>
      <c r="F23" s="26" t="s">
        <v>36</v>
      </c>
      <c r="G23" s="23" t="s">
        <v>149</v>
      </c>
      <c r="H23" s="35" t="s">
        <v>150</v>
      </c>
      <c r="I23" s="39">
        <f t="shared" si="4"/>
        <v>300</v>
      </c>
      <c r="J23" s="34">
        <f t="shared" si="5"/>
        <v>280</v>
      </c>
      <c r="K23" s="34">
        <v>280</v>
      </c>
      <c r="L23" s="52"/>
      <c r="M23" s="52"/>
      <c r="N23" s="52"/>
      <c r="O23" s="52"/>
      <c r="P23" s="52"/>
      <c r="Q23" s="52"/>
      <c r="R23" s="34"/>
      <c r="S23" s="34">
        <v>20</v>
      </c>
      <c r="T23" s="34"/>
      <c r="U23" s="60">
        <v>2491</v>
      </c>
      <c r="V23" s="64" t="s">
        <v>151</v>
      </c>
      <c r="W23" s="65" t="s">
        <v>152</v>
      </c>
      <c r="X23" s="23" t="s">
        <v>41</v>
      </c>
      <c r="Y23" s="23" t="s">
        <v>42</v>
      </c>
      <c r="Z23" s="23"/>
    </row>
    <row r="24" s="6" customFormat="1" ht="70" customHeight="1" spans="1:27">
      <c r="A24" s="36" t="s">
        <v>153</v>
      </c>
      <c r="B24" s="36"/>
      <c r="C24" s="36"/>
      <c r="D24" s="36"/>
      <c r="E24" s="36"/>
      <c r="F24" s="36"/>
      <c r="G24" s="20"/>
      <c r="H24" s="21"/>
      <c r="I24" s="51">
        <f>SUM(I25:I27)</f>
        <v>4083.7</v>
      </c>
      <c r="J24" s="51">
        <f t="shared" ref="I24:T24" si="6">SUM(J25:J27)</f>
        <v>4015.7</v>
      </c>
      <c r="K24" s="51">
        <f t="shared" si="6"/>
        <v>180</v>
      </c>
      <c r="L24" s="51">
        <f t="shared" si="6"/>
        <v>3835.7</v>
      </c>
      <c r="M24" s="51">
        <f t="shared" si="6"/>
        <v>0</v>
      </c>
      <c r="N24" s="51">
        <f t="shared" si="6"/>
        <v>0</v>
      </c>
      <c r="O24" s="51">
        <f t="shared" si="6"/>
        <v>0</v>
      </c>
      <c r="P24" s="51">
        <f t="shared" si="6"/>
        <v>0</v>
      </c>
      <c r="Q24" s="51">
        <f t="shared" si="6"/>
        <v>0</v>
      </c>
      <c r="R24" s="51">
        <f t="shared" si="6"/>
        <v>0</v>
      </c>
      <c r="S24" s="51">
        <f t="shared" si="6"/>
        <v>68</v>
      </c>
      <c r="T24" s="51">
        <f t="shared" si="6"/>
        <v>0</v>
      </c>
      <c r="U24" s="66"/>
      <c r="V24" s="66"/>
      <c r="W24" s="66"/>
      <c r="X24" s="20"/>
      <c r="Y24" s="76"/>
      <c r="Z24" s="76"/>
      <c r="AA24" s="75"/>
    </row>
    <row r="25" s="6" customFormat="1" ht="272" customHeight="1" spans="1:26">
      <c r="A25" s="23">
        <v>17</v>
      </c>
      <c r="B25" s="23" t="s">
        <v>154</v>
      </c>
      <c r="C25" s="26" t="s">
        <v>155</v>
      </c>
      <c r="D25" s="37" t="s">
        <v>156</v>
      </c>
      <c r="E25" s="37" t="s">
        <v>156</v>
      </c>
      <c r="F25" s="26" t="s">
        <v>36</v>
      </c>
      <c r="G25" s="38" t="s">
        <v>37</v>
      </c>
      <c r="H25" s="32" t="s">
        <v>157</v>
      </c>
      <c r="I25" s="39">
        <f>J25+R25+S25+T25</f>
        <v>866.4</v>
      </c>
      <c r="J25" s="34">
        <f>SUM(K25:Q25)</f>
        <v>866.4</v>
      </c>
      <c r="K25" s="52"/>
      <c r="L25" s="34">
        <v>866.4</v>
      </c>
      <c r="M25" s="52"/>
      <c r="N25" s="52"/>
      <c r="O25" s="52"/>
      <c r="P25" s="52"/>
      <c r="Q25" s="52"/>
      <c r="R25" s="52"/>
      <c r="S25" s="52"/>
      <c r="T25" s="52"/>
      <c r="U25" s="60">
        <v>722</v>
      </c>
      <c r="V25" s="32" t="s">
        <v>158</v>
      </c>
      <c r="W25" s="40" t="s">
        <v>159</v>
      </c>
      <c r="X25" s="23" t="s">
        <v>160</v>
      </c>
      <c r="Y25" s="23" t="s">
        <v>161</v>
      </c>
      <c r="Z25" s="23"/>
    </row>
    <row r="26" s="6" customFormat="1" ht="402" customHeight="1" spans="1:26">
      <c r="A26" s="23">
        <v>18</v>
      </c>
      <c r="B26" s="23" t="s">
        <v>162</v>
      </c>
      <c r="C26" s="26" t="s">
        <v>163</v>
      </c>
      <c r="D26" s="37" t="s">
        <v>156</v>
      </c>
      <c r="E26" s="37" t="s">
        <v>156</v>
      </c>
      <c r="F26" s="26" t="s">
        <v>36</v>
      </c>
      <c r="G26" s="38" t="s">
        <v>37</v>
      </c>
      <c r="H26" s="32" t="s">
        <v>164</v>
      </c>
      <c r="I26" s="39">
        <f>J26+R26+S26+T26</f>
        <v>2757.3</v>
      </c>
      <c r="J26" s="34">
        <f>SUM(K26:Q26)</f>
        <v>2689.3</v>
      </c>
      <c r="K26" s="52"/>
      <c r="L26" s="39">
        <v>2689.3</v>
      </c>
      <c r="M26" s="52"/>
      <c r="N26" s="52"/>
      <c r="O26" s="52"/>
      <c r="P26" s="52"/>
      <c r="Q26" s="52"/>
      <c r="R26" s="52"/>
      <c r="S26" s="34">
        <v>68</v>
      </c>
      <c r="T26" s="52"/>
      <c r="U26" s="60">
        <v>1313</v>
      </c>
      <c r="V26" s="32" t="s">
        <v>165</v>
      </c>
      <c r="W26" s="32" t="s">
        <v>166</v>
      </c>
      <c r="X26" s="23" t="s">
        <v>167</v>
      </c>
      <c r="Y26" s="23" t="s">
        <v>168</v>
      </c>
      <c r="Z26" s="23"/>
    </row>
    <row r="27" s="6" customFormat="1" ht="325" customHeight="1" spans="1:26">
      <c r="A27" s="23">
        <v>19</v>
      </c>
      <c r="B27" s="23" t="s">
        <v>169</v>
      </c>
      <c r="C27" s="39" t="s">
        <v>170</v>
      </c>
      <c r="D27" s="39" t="s">
        <v>171</v>
      </c>
      <c r="E27" s="39" t="s">
        <v>172</v>
      </c>
      <c r="F27" s="26" t="s">
        <v>36</v>
      </c>
      <c r="G27" s="38" t="s">
        <v>37</v>
      </c>
      <c r="H27" s="40" t="s">
        <v>173</v>
      </c>
      <c r="I27" s="39">
        <f>J27+R27+S27+T27</f>
        <v>460</v>
      </c>
      <c r="J27" s="34">
        <f>SUM(K27:Q27)</f>
        <v>460</v>
      </c>
      <c r="K27" s="34">
        <v>180</v>
      </c>
      <c r="L27" s="34">
        <v>280</v>
      </c>
      <c r="M27" s="52"/>
      <c r="N27" s="52"/>
      <c r="O27" s="52"/>
      <c r="P27" s="52"/>
      <c r="Q27" s="52"/>
      <c r="R27" s="52"/>
      <c r="S27" s="52"/>
      <c r="T27" s="52"/>
      <c r="U27" s="67">
        <v>4700</v>
      </c>
      <c r="V27" s="40" t="s">
        <v>174</v>
      </c>
      <c r="W27" s="40" t="s">
        <v>175</v>
      </c>
      <c r="X27" s="23" t="s">
        <v>176</v>
      </c>
      <c r="Y27" s="23" t="s">
        <v>177</v>
      </c>
      <c r="Z27" s="26"/>
    </row>
    <row r="28" s="6" customFormat="1" ht="70" customHeight="1" spans="1:27">
      <c r="A28" s="36" t="s">
        <v>178</v>
      </c>
      <c r="B28" s="36"/>
      <c r="C28" s="36"/>
      <c r="D28" s="36"/>
      <c r="E28" s="36"/>
      <c r="F28" s="36"/>
      <c r="G28" s="20"/>
      <c r="H28" s="21"/>
      <c r="I28" s="51">
        <f t="shared" ref="I28:T28" si="7">SUM(I29:I43)</f>
        <v>15781.57</v>
      </c>
      <c r="J28" s="51">
        <f t="shared" si="7"/>
        <v>15781.57</v>
      </c>
      <c r="K28" s="51">
        <f t="shared" si="7"/>
        <v>12141.57</v>
      </c>
      <c r="L28" s="51">
        <f t="shared" si="7"/>
        <v>1925</v>
      </c>
      <c r="M28" s="51">
        <f t="shared" si="7"/>
        <v>1509</v>
      </c>
      <c r="N28" s="51">
        <f t="shared" si="7"/>
        <v>0</v>
      </c>
      <c r="O28" s="51">
        <f t="shared" si="7"/>
        <v>0</v>
      </c>
      <c r="P28" s="51">
        <f t="shared" si="7"/>
        <v>206</v>
      </c>
      <c r="Q28" s="51">
        <f t="shared" si="7"/>
        <v>0</v>
      </c>
      <c r="R28" s="51">
        <f t="shared" si="7"/>
        <v>0</v>
      </c>
      <c r="S28" s="51">
        <f t="shared" si="7"/>
        <v>0</v>
      </c>
      <c r="T28" s="51">
        <f t="shared" si="7"/>
        <v>0</v>
      </c>
      <c r="U28" s="66"/>
      <c r="V28" s="66"/>
      <c r="W28" s="66"/>
      <c r="X28" s="20"/>
      <c r="Y28" s="76"/>
      <c r="Z28" s="76"/>
      <c r="AA28" s="75"/>
    </row>
    <row r="29" s="6" customFormat="1" ht="180" customHeight="1" spans="1:26">
      <c r="A29" s="26">
        <v>20</v>
      </c>
      <c r="B29" s="23" t="s">
        <v>179</v>
      </c>
      <c r="C29" s="26" t="s">
        <v>180</v>
      </c>
      <c r="D29" s="26" t="s">
        <v>181</v>
      </c>
      <c r="E29" s="26" t="s">
        <v>182</v>
      </c>
      <c r="F29" s="26" t="s">
        <v>36</v>
      </c>
      <c r="G29" s="23" t="s">
        <v>183</v>
      </c>
      <c r="H29" s="32" t="s">
        <v>184</v>
      </c>
      <c r="I29" s="39">
        <f t="shared" ref="I29:I34" si="8">J29+R29+S29+T29</f>
        <v>400</v>
      </c>
      <c r="J29" s="34">
        <f>SUM(K29:Q29)</f>
        <v>400</v>
      </c>
      <c r="K29" s="34"/>
      <c r="L29" s="34"/>
      <c r="M29" s="34">
        <v>400</v>
      </c>
      <c r="N29" s="34"/>
      <c r="O29" s="34"/>
      <c r="P29" s="34"/>
      <c r="Q29" s="34"/>
      <c r="R29" s="34"/>
      <c r="S29" s="34"/>
      <c r="T29" s="34"/>
      <c r="U29" s="60"/>
      <c r="V29" s="32" t="s">
        <v>185</v>
      </c>
      <c r="W29" s="32" t="s">
        <v>186</v>
      </c>
      <c r="X29" s="23" t="s">
        <v>187</v>
      </c>
      <c r="Y29" s="23" t="s">
        <v>188</v>
      </c>
      <c r="Z29" s="23"/>
    </row>
    <row r="30" s="6" customFormat="1" ht="180" customHeight="1" spans="1:26">
      <c r="A30" s="26">
        <v>21</v>
      </c>
      <c r="B30" s="23" t="s">
        <v>189</v>
      </c>
      <c r="C30" s="26" t="s">
        <v>190</v>
      </c>
      <c r="D30" s="26" t="s">
        <v>181</v>
      </c>
      <c r="E30" s="26" t="s">
        <v>182</v>
      </c>
      <c r="F30" s="26" t="s">
        <v>36</v>
      </c>
      <c r="G30" s="23" t="s">
        <v>191</v>
      </c>
      <c r="H30" s="32" t="s">
        <v>192</v>
      </c>
      <c r="I30" s="39">
        <f t="shared" si="8"/>
        <v>395</v>
      </c>
      <c r="J30" s="34">
        <f>SUM(K30:Q30)</f>
        <v>395</v>
      </c>
      <c r="K30" s="34"/>
      <c r="L30" s="34"/>
      <c r="M30" s="34">
        <v>395</v>
      </c>
      <c r="N30" s="34"/>
      <c r="O30" s="34"/>
      <c r="P30" s="34"/>
      <c r="Q30" s="34"/>
      <c r="R30" s="34"/>
      <c r="S30" s="34"/>
      <c r="T30" s="34"/>
      <c r="U30" s="60"/>
      <c r="V30" s="32" t="s">
        <v>193</v>
      </c>
      <c r="W30" s="32" t="s">
        <v>194</v>
      </c>
      <c r="X30" s="23" t="s">
        <v>195</v>
      </c>
      <c r="Y30" s="23" t="s">
        <v>196</v>
      </c>
      <c r="Z30" s="23"/>
    </row>
    <row r="31" s="6" customFormat="1" ht="180" customHeight="1" spans="1:26">
      <c r="A31" s="26">
        <v>22</v>
      </c>
      <c r="B31" s="23" t="s">
        <v>197</v>
      </c>
      <c r="C31" s="26" t="s">
        <v>198</v>
      </c>
      <c r="D31" s="26" t="s">
        <v>181</v>
      </c>
      <c r="E31" s="26" t="s">
        <v>182</v>
      </c>
      <c r="F31" s="26" t="s">
        <v>36</v>
      </c>
      <c r="G31" s="23" t="s">
        <v>58</v>
      </c>
      <c r="H31" s="32" t="s">
        <v>199</v>
      </c>
      <c r="I31" s="39">
        <f t="shared" si="8"/>
        <v>350</v>
      </c>
      <c r="J31" s="34">
        <f>SUM(K31:Q31)</f>
        <v>350</v>
      </c>
      <c r="K31" s="34"/>
      <c r="L31" s="34"/>
      <c r="M31" s="34">
        <v>350</v>
      </c>
      <c r="N31" s="34"/>
      <c r="O31" s="34"/>
      <c r="P31" s="34"/>
      <c r="Q31" s="34"/>
      <c r="R31" s="34"/>
      <c r="S31" s="34"/>
      <c r="T31" s="34"/>
      <c r="U31" s="60"/>
      <c r="V31" s="32" t="s">
        <v>200</v>
      </c>
      <c r="W31" s="32" t="s">
        <v>201</v>
      </c>
      <c r="X31" s="23" t="s">
        <v>202</v>
      </c>
      <c r="Y31" s="23" t="s">
        <v>203</v>
      </c>
      <c r="Z31" s="23"/>
    </row>
    <row r="32" s="6" customFormat="1" ht="180" customHeight="1" spans="1:26">
      <c r="A32" s="26">
        <v>23</v>
      </c>
      <c r="B32" s="23" t="s">
        <v>204</v>
      </c>
      <c r="C32" s="26" t="s">
        <v>205</v>
      </c>
      <c r="D32" s="26" t="s">
        <v>181</v>
      </c>
      <c r="E32" s="26" t="s">
        <v>182</v>
      </c>
      <c r="F32" s="26" t="s">
        <v>36</v>
      </c>
      <c r="G32" s="23" t="s">
        <v>206</v>
      </c>
      <c r="H32" s="32" t="s">
        <v>207</v>
      </c>
      <c r="I32" s="39">
        <f t="shared" si="8"/>
        <v>364</v>
      </c>
      <c r="J32" s="34">
        <f>SUM(K32:Q32)</f>
        <v>364</v>
      </c>
      <c r="K32" s="34"/>
      <c r="L32" s="34"/>
      <c r="M32" s="34">
        <v>364</v>
      </c>
      <c r="N32" s="34"/>
      <c r="O32" s="34"/>
      <c r="P32" s="34"/>
      <c r="Q32" s="34"/>
      <c r="R32" s="34"/>
      <c r="S32" s="34"/>
      <c r="T32" s="34"/>
      <c r="U32" s="60"/>
      <c r="V32" s="32" t="s">
        <v>208</v>
      </c>
      <c r="W32" s="32" t="s">
        <v>209</v>
      </c>
      <c r="X32" s="23" t="s">
        <v>210</v>
      </c>
      <c r="Y32" s="23" t="s">
        <v>211</v>
      </c>
      <c r="Z32" s="23"/>
    </row>
    <row r="33" s="6" customFormat="1" ht="311" customHeight="1" spans="1:26">
      <c r="A33" s="26">
        <v>24</v>
      </c>
      <c r="B33" s="23" t="s">
        <v>212</v>
      </c>
      <c r="C33" s="26" t="s">
        <v>213</v>
      </c>
      <c r="D33" s="26" t="s">
        <v>181</v>
      </c>
      <c r="E33" s="26" t="s">
        <v>182</v>
      </c>
      <c r="F33" s="26" t="s">
        <v>140</v>
      </c>
      <c r="G33" s="23" t="s">
        <v>214</v>
      </c>
      <c r="H33" s="32" t="s">
        <v>215</v>
      </c>
      <c r="I33" s="39">
        <f t="shared" si="8"/>
        <v>1250</v>
      </c>
      <c r="J33" s="34">
        <f t="shared" ref="J33:J43" si="9">SUM(K33:Q33)</f>
        <v>1250</v>
      </c>
      <c r="K33" s="34"/>
      <c r="L33" s="34">
        <v>1250</v>
      </c>
      <c r="M33" s="34"/>
      <c r="N33" s="34"/>
      <c r="O33" s="34"/>
      <c r="P33" s="34"/>
      <c r="Q33" s="34"/>
      <c r="R33" s="34"/>
      <c r="S33" s="34"/>
      <c r="T33" s="34"/>
      <c r="U33" s="60"/>
      <c r="V33" s="32" t="s">
        <v>216</v>
      </c>
      <c r="W33" s="32" t="s">
        <v>217</v>
      </c>
      <c r="X33" s="23" t="s">
        <v>160</v>
      </c>
      <c r="Y33" s="23" t="s">
        <v>218</v>
      </c>
      <c r="Z33" s="23"/>
    </row>
    <row r="34" s="6" customFormat="1" ht="296" customHeight="1" spans="1:26">
      <c r="A34" s="26">
        <v>25</v>
      </c>
      <c r="B34" s="23" t="s">
        <v>219</v>
      </c>
      <c r="C34" s="26" t="s">
        <v>220</v>
      </c>
      <c r="D34" s="26" t="s">
        <v>181</v>
      </c>
      <c r="E34" s="26" t="s">
        <v>182</v>
      </c>
      <c r="F34" s="26" t="s">
        <v>36</v>
      </c>
      <c r="G34" s="23" t="s">
        <v>221</v>
      </c>
      <c r="H34" s="32" t="s">
        <v>222</v>
      </c>
      <c r="I34" s="39">
        <f t="shared" si="8"/>
        <v>675</v>
      </c>
      <c r="J34" s="34">
        <f t="shared" si="9"/>
        <v>675</v>
      </c>
      <c r="K34" s="23"/>
      <c r="L34" s="23">
        <v>675</v>
      </c>
      <c r="M34" s="34"/>
      <c r="N34" s="34"/>
      <c r="O34" s="34"/>
      <c r="P34" s="34"/>
      <c r="Q34" s="34"/>
      <c r="R34" s="34"/>
      <c r="S34" s="34"/>
      <c r="T34" s="34"/>
      <c r="U34" s="60"/>
      <c r="V34" s="32" t="s">
        <v>223</v>
      </c>
      <c r="W34" s="32" t="s">
        <v>217</v>
      </c>
      <c r="X34" s="23" t="s">
        <v>160</v>
      </c>
      <c r="Y34" s="23" t="s">
        <v>218</v>
      </c>
      <c r="Z34" s="23"/>
    </row>
    <row r="35" s="6" customFormat="1" ht="241" customHeight="1" spans="1:26">
      <c r="A35" s="26">
        <v>26</v>
      </c>
      <c r="B35" s="23" t="s">
        <v>224</v>
      </c>
      <c r="C35" s="26" t="s">
        <v>225</v>
      </c>
      <c r="D35" s="26" t="s">
        <v>181</v>
      </c>
      <c r="E35" s="26" t="s">
        <v>182</v>
      </c>
      <c r="F35" s="26" t="s">
        <v>36</v>
      </c>
      <c r="G35" s="23" t="s">
        <v>58</v>
      </c>
      <c r="H35" s="32" t="s">
        <v>226</v>
      </c>
      <c r="I35" s="39">
        <v>2000</v>
      </c>
      <c r="J35" s="34">
        <f t="shared" si="9"/>
        <v>2000</v>
      </c>
      <c r="K35" s="23">
        <v>2000</v>
      </c>
      <c r="L35" s="23"/>
      <c r="M35" s="34"/>
      <c r="N35" s="34"/>
      <c r="O35" s="34"/>
      <c r="P35" s="34"/>
      <c r="Q35" s="34"/>
      <c r="R35" s="34"/>
      <c r="S35" s="34"/>
      <c r="T35" s="34"/>
      <c r="U35" s="60"/>
      <c r="V35" s="32" t="s">
        <v>227</v>
      </c>
      <c r="W35" s="32" t="s">
        <v>217</v>
      </c>
      <c r="X35" s="23" t="s">
        <v>160</v>
      </c>
      <c r="Y35" s="23" t="s">
        <v>218</v>
      </c>
      <c r="Z35" s="23"/>
    </row>
    <row r="36" s="6" customFormat="1" ht="277" customHeight="1" spans="1:27">
      <c r="A36" s="26">
        <v>27</v>
      </c>
      <c r="B36" s="23" t="s">
        <v>228</v>
      </c>
      <c r="C36" s="26" t="s">
        <v>229</v>
      </c>
      <c r="D36" s="26" t="s">
        <v>181</v>
      </c>
      <c r="E36" s="26" t="s">
        <v>230</v>
      </c>
      <c r="F36" s="26" t="s">
        <v>36</v>
      </c>
      <c r="G36" s="23" t="s">
        <v>231</v>
      </c>
      <c r="H36" s="32" t="s">
        <v>232</v>
      </c>
      <c r="I36" s="39">
        <f t="shared" ref="I36:I43" si="10">J36+R36+S36+T36</f>
        <v>1500</v>
      </c>
      <c r="J36" s="34">
        <f t="shared" si="9"/>
        <v>1500</v>
      </c>
      <c r="K36" s="34">
        <v>1500</v>
      </c>
      <c r="L36" s="34"/>
      <c r="M36" s="34"/>
      <c r="N36" s="34"/>
      <c r="O36" s="34"/>
      <c r="P36" s="34"/>
      <c r="Q36" s="34"/>
      <c r="R36" s="34"/>
      <c r="S36" s="34"/>
      <c r="T36" s="34"/>
      <c r="U36" s="60"/>
      <c r="V36" s="32" t="s">
        <v>233</v>
      </c>
      <c r="W36" s="32" t="s">
        <v>217</v>
      </c>
      <c r="X36" s="23" t="s">
        <v>160</v>
      </c>
      <c r="Y36" s="23" t="s">
        <v>218</v>
      </c>
      <c r="Z36" s="23"/>
      <c r="AA36" s="77"/>
    </row>
    <row r="37" s="6" customFormat="1" ht="292" customHeight="1" spans="1:26">
      <c r="A37" s="26">
        <v>28</v>
      </c>
      <c r="B37" s="23" t="s">
        <v>234</v>
      </c>
      <c r="C37" s="26" t="s">
        <v>235</v>
      </c>
      <c r="D37" s="26" t="s">
        <v>181</v>
      </c>
      <c r="E37" s="26" t="s">
        <v>230</v>
      </c>
      <c r="F37" s="26" t="s">
        <v>36</v>
      </c>
      <c r="G37" s="23" t="s">
        <v>236</v>
      </c>
      <c r="H37" s="32" t="s">
        <v>237</v>
      </c>
      <c r="I37" s="39">
        <f t="shared" si="10"/>
        <v>156</v>
      </c>
      <c r="J37" s="34">
        <f t="shared" si="9"/>
        <v>156</v>
      </c>
      <c r="K37" s="52"/>
      <c r="L37" s="52"/>
      <c r="M37" s="52"/>
      <c r="N37" s="34"/>
      <c r="O37" s="34"/>
      <c r="P37" s="34">
        <v>156</v>
      </c>
      <c r="Q37" s="52"/>
      <c r="R37" s="52"/>
      <c r="S37" s="52"/>
      <c r="T37" s="52"/>
      <c r="U37" s="60"/>
      <c r="V37" s="32" t="s">
        <v>238</v>
      </c>
      <c r="W37" s="32" t="s">
        <v>239</v>
      </c>
      <c r="X37" s="23" t="s">
        <v>240</v>
      </c>
      <c r="Y37" s="23" t="s">
        <v>241</v>
      </c>
      <c r="Z37" s="23"/>
    </row>
    <row r="38" s="6" customFormat="1" ht="180" customHeight="1" spans="1:26">
      <c r="A38" s="26">
        <v>29</v>
      </c>
      <c r="B38" s="23" t="s">
        <v>242</v>
      </c>
      <c r="C38" s="26" t="s">
        <v>243</v>
      </c>
      <c r="D38" s="26" t="s">
        <v>181</v>
      </c>
      <c r="E38" s="26" t="s">
        <v>244</v>
      </c>
      <c r="F38" s="26" t="s">
        <v>36</v>
      </c>
      <c r="G38" s="23" t="s">
        <v>236</v>
      </c>
      <c r="H38" s="32" t="s">
        <v>245</v>
      </c>
      <c r="I38" s="39">
        <f t="shared" si="10"/>
        <v>50</v>
      </c>
      <c r="J38" s="34">
        <f t="shared" si="9"/>
        <v>50</v>
      </c>
      <c r="K38" s="52"/>
      <c r="L38" s="52"/>
      <c r="M38" s="52"/>
      <c r="N38" s="34"/>
      <c r="O38" s="34"/>
      <c r="P38" s="34">
        <v>50</v>
      </c>
      <c r="Q38" s="52"/>
      <c r="R38" s="52"/>
      <c r="S38" s="52"/>
      <c r="T38" s="52"/>
      <c r="U38" s="60"/>
      <c r="V38" s="32" t="s">
        <v>246</v>
      </c>
      <c r="W38" s="32" t="s">
        <v>247</v>
      </c>
      <c r="X38" s="23" t="s">
        <v>240</v>
      </c>
      <c r="Y38" s="23" t="s">
        <v>241</v>
      </c>
      <c r="Z38" s="23"/>
    </row>
    <row r="39" s="6" customFormat="1" ht="177" customHeight="1" spans="1:26">
      <c r="A39" s="26">
        <v>30</v>
      </c>
      <c r="B39" s="23" t="s">
        <v>248</v>
      </c>
      <c r="C39" s="26" t="s">
        <v>249</v>
      </c>
      <c r="D39" s="26" t="s">
        <v>181</v>
      </c>
      <c r="E39" s="26" t="s">
        <v>250</v>
      </c>
      <c r="F39" s="26" t="s">
        <v>36</v>
      </c>
      <c r="G39" s="23" t="s">
        <v>251</v>
      </c>
      <c r="H39" s="32" t="s">
        <v>252</v>
      </c>
      <c r="I39" s="39">
        <v>3416.36</v>
      </c>
      <c r="J39" s="34">
        <v>3416.36</v>
      </c>
      <c r="K39" s="34">
        <v>3416.36</v>
      </c>
      <c r="L39" s="34"/>
      <c r="M39" s="34"/>
      <c r="N39" s="34"/>
      <c r="O39" s="34"/>
      <c r="P39" s="34"/>
      <c r="Q39" s="34"/>
      <c r="R39" s="34"/>
      <c r="S39" s="34"/>
      <c r="T39" s="34"/>
      <c r="U39" s="60"/>
      <c r="V39" s="32" t="s">
        <v>253</v>
      </c>
      <c r="W39" s="32" t="s">
        <v>254</v>
      </c>
      <c r="X39" s="23" t="s">
        <v>255</v>
      </c>
      <c r="Y39" s="23" t="s">
        <v>256</v>
      </c>
      <c r="Z39" s="23"/>
    </row>
    <row r="40" s="6" customFormat="1" ht="172" customHeight="1" spans="1:26">
      <c r="A40" s="26">
        <v>31</v>
      </c>
      <c r="B40" s="23" t="s">
        <v>257</v>
      </c>
      <c r="C40" s="26" t="s">
        <v>258</v>
      </c>
      <c r="D40" s="26" t="s">
        <v>181</v>
      </c>
      <c r="E40" s="26" t="s">
        <v>250</v>
      </c>
      <c r="F40" s="26" t="s">
        <v>36</v>
      </c>
      <c r="G40" s="23" t="s">
        <v>206</v>
      </c>
      <c r="H40" s="32" t="s">
        <v>259</v>
      </c>
      <c r="I40" s="39">
        <v>4415.21</v>
      </c>
      <c r="J40" s="34">
        <v>4415.21</v>
      </c>
      <c r="K40" s="34">
        <v>4415.21</v>
      </c>
      <c r="L40" s="34"/>
      <c r="M40" s="34"/>
      <c r="N40" s="34"/>
      <c r="O40" s="34"/>
      <c r="P40" s="34"/>
      <c r="Q40" s="34"/>
      <c r="R40" s="34"/>
      <c r="S40" s="34"/>
      <c r="T40" s="34"/>
      <c r="U40" s="60"/>
      <c r="V40" s="32" t="s">
        <v>260</v>
      </c>
      <c r="W40" s="32" t="s">
        <v>254</v>
      </c>
      <c r="X40" s="23" t="s">
        <v>255</v>
      </c>
      <c r="Y40" s="23" t="s">
        <v>256</v>
      </c>
      <c r="Z40" s="23"/>
    </row>
    <row r="41" s="6" customFormat="1" ht="160" customHeight="1" spans="1:26">
      <c r="A41" s="26">
        <v>32</v>
      </c>
      <c r="B41" s="23" t="s">
        <v>261</v>
      </c>
      <c r="C41" s="26" t="s">
        <v>262</v>
      </c>
      <c r="D41" s="26" t="s">
        <v>181</v>
      </c>
      <c r="E41" s="26" t="s">
        <v>230</v>
      </c>
      <c r="F41" s="26" t="s">
        <v>36</v>
      </c>
      <c r="G41" s="23" t="s">
        <v>263</v>
      </c>
      <c r="H41" s="32" t="s">
        <v>264</v>
      </c>
      <c r="I41" s="39">
        <f t="shared" si="10"/>
        <v>150</v>
      </c>
      <c r="J41" s="34">
        <f t="shared" si="9"/>
        <v>150</v>
      </c>
      <c r="K41" s="34">
        <v>150</v>
      </c>
      <c r="L41" s="34"/>
      <c r="M41" s="34"/>
      <c r="N41" s="34"/>
      <c r="O41" s="34"/>
      <c r="P41" s="34"/>
      <c r="Q41" s="34"/>
      <c r="R41" s="34"/>
      <c r="S41" s="34"/>
      <c r="T41" s="34"/>
      <c r="U41" s="60"/>
      <c r="V41" s="32" t="s">
        <v>265</v>
      </c>
      <c r="W41" s="32" t="s">
        <v>266</v>
      </c>
      <c r="X41" s="23" t="s">
        <v>160</v>
      </c>
      <c r="Y41" s="23" t="s">
        <v>218</v>
      </c>
      <c r="Z41" s="23"/>
    </row>
    <row r="42" s="6" customFormat="1" ht="178" customHeight="1" spans="1:26">
      <c r="A42" s="26">
        <v>33</v>
      </c>
      <c r="B42" s="23" t="s">
        <v>267</v>
      </c>
      <c r="C42" s="26" t="s">
        <v>268</v>
      </c>
      <c r="D42" s="26" t="s">
        <v>181</v>
      </c>
      <c r="E42" s="26" t="s">
        <v>230</v>
      </c>
      <c r="F42" s="26" t="s">
        <v>36</v>
      </c>
      <c r="G42" s="23" t="s">
        <v>269</v>
      </c>
      <c r="H42" s="32" t="s">
        <v>270</v>
      </c>
      <c r="I42" s="39">
        <f t="shared" si="10"/>
        <v>300</v>
      </c>
      <c r="J42" s="34">
        <f t="shared" si="9"/>
        <v>300</v>
      </c>
      <c r="K42" s="34">
        <v>300</v>
      </c>
      <c r="L42" s="34"/>
      <c r="M42" s="34"/>
      <c r="N42" s="34"/>
      <c r="O42" s="34"/>
      <c r="P42" s="34"/>
      <c r="Q42" s="34"/>
      <c r="R42" s="34"/>
      <c r="S42" s="34"/>
      <c r="T42" s="34"/>
      <c r="U42" s="60"/>
      <c r="V42" s="32" t="s">
        <v>271</v>
      </c>
      <c r="W42" s="32" t="s">
        <v>272</v>
      </c>
      <c r="X42" s="23" t="s">
        <v>273</v>
      </c>
      <c r="Y42" s="23" t="s">
        <v>274</v>
      </c>
      <c r="Z42" s="23"/>
    </row>
    <row r="43" s="7" customFormat="1" ht="255" customHeight="1" spans="1:26">
      <c r="A43" s="26">
        <v>34</v>
      </c>
      <c r="B43" s="23" t="s">
        <v>275</v>
      </c>
      <c r="C43" s="26" t="s">
        <v>276</v>
      </c>
      <c r="D43" s="26" t="s">
        <v>181</v>
      </c>
      <c r="E43" s="26" t="s">
        <v>244</v>
      </c>
      <c r="F43" s="26" t="s">
        <v>36</v>
      </c>
      <c r="G43" s="23" t="s">
        <v>277</v>
      </c>
      <c r="H43" s="32" t="s">
        <v>278</v>
      </c>
      <c r="I43" s="39">
        <f t="shared" si="10"/>
        <v>360</v>
      </c>
      <c r="J43" s="34">
        <f t="shared" si="9"/>
        <v>360</v>
      </c>
      <c r="K43" s="34">
        <v>360</v>
      </c>
      <c r="L43" s="34"/>
      <c r="M43" s="34"/>
      <c r="N43" s="34"/>
      <c r="O43" s="34"/>
      <c r="P43" s="34"/>
      <c r="Q43" s="34"/>
      <c r="R43" s="34"/>
      <c r="S43" s="34"/>
      <c r="T43" s="34"/>
      <c r="U43" s="60"/>
      <c r="V43" s="32" t="s">
        <v>279</v>
      </c>
      <c r="W43" s="32" t="s">
        <v>280</v>
      </c>
      <c r="X43" s="23" t="s">
        <v>281</v>
      </c>
      <c r="Y43" s="23" t="s">
        <v>282</v>
      </c>
      <c r="Z43" s="78"/>
    </row>
    <row r="44" s="3" customFormat="1" ht="70" customHeight="1" spans="1:27">
      <c r="A44" s="36" t="s">
        <v>283</v>
      </c>
      <c r="B44" s="36"/>
      <c r="C44" s="36"/>
      <c r="D44" s="36"/>
      <c r="E44" s="36"/>
      <c r="F44" s="36"/>
      <c r="G44" s="20"/>
      <c r="H44" s="21"/>
      <c r="I44" s="54">
        <f>SUM(I45)</f>
        <v>754.5</v>
      </c>
      <c r="J44" s="54">
        <f t="shared" ref="I44:T44" si="11">SUM(J45)</f>
        <v>754.5</v>
      </c>
      <c r="K44" s="54">
        <f t="shared" si="11"/>
        <v>754.5</v>
      </c>
      <c r="L44" s="54">
        <f t="shared" si="11"/>
        <v>0</v>
      </c>
      <c r="M44" s="54">
        <f t="shared" si="11"/>
        <v>0</v>
      </c>
      <c r="N44" s="54">
        <f t="shared" si="11"/>
        <v>0</v>
      </c>
      <c r="O44" s="54">
        <f t="shared" si="11"/>
        <v>0</v>
      </c>
      <c r="P44" s="54">
        <f t="shared" si="11"/>
        <v>0</v>
      </c>
      <c r="Q44" s="54">
        <f t="shared" si="11"/>
        <v>0</v>
      </c>
      <c r="R44" s="54">
        <f t="shared" si="11"/>
        <v>0</v>
      </c>
      <c r="S44" s="54">
        <f t="shared" si="11"/>
        <v>0</v>
      </c>
      <c r="T44" s="54">
        <f t="shared" si="11"/>
        <v>0</v>
      </c>
      <c r="U44" s="66"/>
      <c r="V44" s="66"/>
      <c r="W44" s="66"/>
      <c r="X44" s="20"/>
      <c r="Y44" s="74"/>
      <c r="Z44" s="74"/>
      <c r="AA44" s="75"/>
    </row>
    <row r="45" s="5" customFormat="1" ht="222" customHeight="1" spans="1:26">
      <c r="A45" s="26">
        <v>35</v>
      </c>
      <c r="B45" s="23" t="s">
        <v>284</v>
      </c>
      <c r="C45" s="26" t="s">
        <v>285</v>
      </c>
      <c r="D45" s="39" t="s">
        <v>286</v>
      </c>
      <c r="E45" s="39" t="s">
        <v>287</v>
      </c>
      <c r="F45" s="26" t="s">
        <v>36</v>
      </c>
      <c r="G45" s="38" t="s">
        <v>37</v>
      </c>
      <c r="H45" s="41" t="s">
        <v>288</v>
      </c>
      <c r="I45" s="39">
        <f t="shared" ref="I45:I48" si="12">J45+R45+S45+T45</f>
        <v>754.5</v>
      </c>
      <c r="J45" s="34">
        <f t="shared" ref="J45:J48" si="13">SUM(K45:Q45)</f>
        <v>754.5</v>
      </c>
      <c r="K45" s="34">
        <v>754.5</v>
      </c>
      <c r="L45" s="52"/>
      <c r="M45" s="52"/>
      <c r="N45" s="52"/>
      <c r="O45" s="52"/>
      <c r="P45" s="52"/>
      <c r="Q45" s="52"/>
      <c r="R45" s="52"/>
      <c r="S45" s="52"/>
      <c r="T45" s="52"/>
      <c r="U45" s="68">
        <v>3550</v>
      </c>
      <c r="V45" s="69" t="s">
        <v>289</v>
      </c>
      <c r="W45" s="69" t="s">
        <v>290</v>
      </c>
      <c r="X45" s="38" t="s">
        <v>291</v>
      </c>
      <c r="Y45" s="23" t="s">
        <v>292</v>
      </c>
      <c r="Z45" s="79"/>
    </row>
    <row r="46" s="3" customFormat="1" ht="70" customHeight="1" spans="1:27">
      <c r="A46" s="42" t="s">
        <v>293</v>
      </c>
      <c r="B46" s="43"/>
      <c r="C46" s="44"/>
      <c r="D46" s="36"/>
      <c r="E46" s="36"/>
      <c r="F46" s="36"/>
      <c r="G46" s="20"/>
      <c r="H46" s="21"/>
      <c r="I46" s="54">
        <f>SUM(I47:I48)</f>
        <v>819.75</v>
      </c>
      <c r="J46" s="54">
        <f t="shared" ref="I46:T46" si="14">SUM(J47:J48)</f>
        <v>819.75</v>
      </c>
      <c r="K46" s="54">
        <f t="shared" si="14"/>
        <v>819.75</v>
      </c>
      <c r="L46" s="54">
        <f t="shared" si="14"/>
        <v>0</v>
      </c>
      <c r="M46" s="54">
        <f t="shared" si="14"/>
        <v>0</v>
      </c>
      <c r="N46" s="54">
        <f t="shared" si="14"/>
        <v>0</v>
      </c>
      <c r="O46" s="54">
        <f t="shared" si="14"/>
        <v>0</v>
      </c>
      <c r="P46" s="54">
        <f t="shared" si="14"/>
        <v>0</v>
      </c>
      <c r="Q46" s="54">
        <f t="shared" si="14"/>
        <v>0</v>
      </c>
      <c r="R46" s="54">
        <f t="shared" si="14"/>
        <v>0</v>
      </c>
      <c r="S46" s="54">
        <f t="shared" si="14"/>
        <v>0</v>
      </c>
      <c r="T46" s="54">
        <f t="shared" si="14"/>
        <v>0</v>
      </c>
      <c r="U46" s="66"/>
      <c r="V46" s="66"/>
      <c r="W46" s="66"/>
      <c r="X46" s="20"/>
      <c r="Y46" s="74"/>
      <c r="Z46" s="74"/>
      <c r="AA46" s="75"/>
    </row>
    <row r="47" s="5" customFormat="1" ht="210" customHeight="1" spans="1:26">
      <c r="A47" s="26">
        <v>36</v>
      </c>
      <c r="B47" s="23" t="s">
        <v>294</v>
      </c>
      <c r="C47" s="26" t="s">
        <v>295</v>
      </c>
      <c r="D47" s="39" t="s">
        <v>296</v>
      </c>
      <c r="E47" s="39" t="s">
        <v>297</v>
      </c>
      <c r="F47" s="26" t="s">
        <v>36</v>
      </c>
      <c r="G47" s="38" t="s">
        <v>37</v>
      </c>
      <c r="H47" s="32" t="s">
        <v>298</v>
      </c>
      <c r="I47" s="39">
        <f t="shared" si="12"/>
        <v>169.75</v>
      </c>
      <c r="J47" s="34">
        <f t="shared" si="13"/>
        <v>169.75</v>
      </c>
      <c r="K47" s="34">
        <v>169.75</v>
      </c>
      <c r="L47" s="52"/>
      <c r="M47" s="52"/>
      <c r="N47" s="52"/>
      <c r="O47" s="52"/>
      <c r="P47" s="52"/>
      <c r="Q47" s="52"/>
      <c r="R47" s="52"/>
      <c r="S47" s="52"/>
      <c r="T47" s="52"/>
      <c r="U47" s="68"/>
      <c r="V47" s="64" t="s">
        <v>299</v>
      </c>
      <c r="W47" s="64" t="s">
        <v>300</v>
      </c>
      <c r="X47" s="38" t="s">
        <v>301</v>
      </c>
      <c r="Y47" s="23" t="s">
        <v>302</v>
      </c>
      <c r="Z47" s="79"/>
    </row>
    <row r="48" s="5" customFormat="1" ht="239" customHeight="1" spans="1:26">
      <c r="A48" s="26">
        <v>37</v>
      </c>
      <c r="B48" s="23" t="s">
        <v>303</v>
      </c>
      <c r="C48" s="26" t="s">
        <v>304</v>
      </c>
      <c r="D48" s="39" t="s">
        <v>296</v>
      </c>
      <c r="E48" s="39" t="s">
        <v>305</v>
      </c>
      <c r="F48" s="26" t="s">
        <v>36</v>
      </c>
      <c r="G48" s="38" t="s">
        <v>306</v>
      </c>
      <c r="H48" s="32" t="s">
        <v>307</v>
      </c>
      <c r="I48" s="39">
        <f t="shared" si="12"/>
        <v>650</v>
      </c>
      <c r="J48" s="34">
        <f t="shared" si="13"/>
        <v>650</v>
      </c>
      <c r="K48" s="34">
        <v>650</v>
      </c>
      <c r="L48" s="52"/>
      <c r="M48" s="52"/>
      <c r="N48" s="52"/>
      <c r="O48" s="52"/>
      <c r="P48" s="52"/>
      <c r="Q48" s="52"/>
      <c r="R48" s="52"/>
      <c r="S48" s="52"/>
      <c r="T48" s="52"/>
      <c r="U48" s="68"/>
      <c r="V48" s="32" t="s">
        <v>308</v>
      </c>
      <c r="W48" s="32" t="s">
        <v>309</v>
      </c>
      <c r="X48" s="38" t="s">
        <v>120</v>
      </c>
      <c r="Y48" s="23" t="s">
        <v>121</v>
      </c>
      <c r="Z48" s="79"/>
    </row>
    <row r="49" s="3" customFormat="1" ht="70" customHeight="1" spans="1:27">
      <c r="A49" s="42" t="s">
        <v>310</v>
      </c>
      <c r="B49" s="43"/>
      <c r="C49" s="44"/>
      <c r="D49" s="36"/>
      <c r="E49" s="36"/>
      <c r="F49" s="36"/>
      <c r="G49" s="20"/>
      <c r="H49" s="21"/>
      <c r="I49" s="54">
        <f t="shared" ref="I49:T49" si="15">SUM(I50)</f>
        <v>200</v>
      </c>
      <c r="J49" s="54">
        <f t="shared" si="15"/>
        <v>200</v>
      </c>
      <c r="K49" s="54">
        <f t="shared" si="15"/>
        <v>200</v>
      </c>
      <c r="L49" s="54">
        <f t="shared" si="15"/>
        <v>0</v>
      </c>
      <c r="M49" s="54">
        <f t="shared" si="15"/>
        <v>0</v>
      </c>
      <c r="N49" s="54">
        <f t="shared" si="15"/>
        <v>0</v>
      </c>
      <c r="O49" s="54">
        <f t="shared" si="15"/>
        <v>0</v>
      </c>
      <c r="P49" s="54">
        <f t="shared" si="15"/>
        <v>0</v>
      </c>
      <c r="Q49" s="54">
        <f t="shared" si="15"/>
        <v>0</v>
      </c>
      <c r="R49" s="54">
        <f t="shared" si="15"/>
        <v>0</v>
      </c>
      <c r="S49" s="54">
        <f t="shared" si="15"/>
        <v>0</v>
      </c>
      <c r="T49" s="54">
        <f t="shared" si="15"/>
        <v>0</v>
      </c>
      <c r="U49" s="66"/>
      <c r="V49" s="66"/>
      <c r="W49" s="66"/>
      <c r="X49" s="20"/>
      <c r="Y49" s="74"/>
      <c r="Z49" s="74"/>
      <c r="AA49" s="75"/>
    </row>
    <row r="50" s="5" customFormat="1" ht="139" customHeight="1" spans="1:26">
      <c r="A50" s="26">
        <v>38</v>
      </c>
      <c r="B50" s="23" t="s">
        <v>311</v>
      </c>
      <c r="C50" s="26" t="s">
        <v>312</v>
      </c>
      <c r="D50" s="39" t="s">
        <v>312</v>
      </c>
      <c r="E50" s="39" t="s">
        <v>312</v>
      </c>
      <c r="F50" s="26" t="s">
        <v>36</v>
      </c>
      <c r="G50" s="38" t="s">
        <v>37</v>
      </c>
      <c r="H50" s="32" t="s">
        <v>313</v>
      </c>
      <c r="I50" s="39">
        <f>J50+R50+S50+T50</f>
        <v>200</v>
      </c>
      <c r="J50" s="34">
        <f>SUM(K50:Q50)</f>
        <v>200</v>
      </c>
      <c r="K50" s="34">
        <v>200</v>
      </c>
      <c r="L50" s="52"/>
      <c r="M50" s="52"/>
      <c r="N50" s="52"/>
      <c r="O50" s="52"/>
      <c r="P50" s="52"/>
      <c r="Q50" s="52"/>
      <c r="R50" s="52"/>
      <c r="S50" s="52"/>
      <c r="T50" s="52"/>
      <c r="U50" s="60"/>
      <c r="V50" s="64" t="s">
        <v>314</v>
      </c>
      <c r="W50" s="32" t="s">
        <v>315</v>
      </c>
      <c r="X50" s="23" t="s">
        <v>41</v>
      </c>
      <c r="Y50" s="23" t="s">
        <v>42</v>
      </c>
      <c r="Z50" s="26"/>
    </row>
    <row r="51" s="3" customFormat="1" ht="70" customHeight="1" spans="1:27">
      <c r="A51" s="36" t="s">
        <v>316</v>
      </c>
      <c r="B51" s="36"/>
      <c r="C51" s="36"/>
      <c r="D51" s="36"/>
      <c r="E51" s="36"/>
      <c r="F51" s="36"/>
      <c r="G51" s="20"/>
      <c r="H51" s="21"/>
      <c r="I51" s="54">
        <f t="shared" ref="I51:T51" si="16">SUM(I52)</f>
        <v>24.3968</v>
      </c>
      <c r="J51" s="54">
        <f t="shared" si="16"/>
        <v>24.3968</v>
      </c>
      <c r="K51" s="54">
        <f t="shared" si="16"/>
        <v>0</v>
      </c>
      <c r="L51" s="54">
        <f t="shared" si="16"/>
        <v>0</v>
      </c>
      <c r="M51" s="54">
        <f t="shared" si="16"/>
        <v>0</v>
      </c>
      <c r="N51" s="54">
        <f t="shared" si="16"/>
        <v>24.3968</v>
      </c>
      <c r="O51" s="54">
        <f t="shared" si="16"/>
        <v>0</v>
      </c>
      <c r="P51" s="54">
        <f t="shared" si="16"/>
        <v>0</v>
      </c>
      <c r="Q51" s="54">
        <f t="shared" si="16"/>
        <v>0</v>
      </c>
      <c r="R51" s="54">
        <f t="shared" si="16"/>
        <v>0</v>
      </c>
      <c r="S51" s="54">
        <f t="shared" si="16"/>
        <v>0</v>
      </c>
      <c r="T51" s="54">
        <f t="shared" si="16"/>
        <v>0</v>
      </c>
      <c r="U51" s="66"/>
      <c r="V51" s="66"/>
      <c r="W51" s="66"/>
      <c r="X51" s="20"/>
      <c r="Y51" s="74"/>
      <c r="Z51" s="80"/>
      <c r="AA51" s="75"/>
    </row>
    <row r="52" s="5" customFormat="1" ht="229" customHeight="1" spans="1:26">
      <c r="A52" s="26">
        <v>39</v>
      </c>
      <c r="B52" s="23" t="s">
        <v>317</v>
      </c>
      <c r="C52" s="37" t="s">
        <v>318</v>
      </c>
      <c r="D52" s="39" t="s">
        <v>244</v>
      </c>
      <c r="E52" s="39" t="s">
        <v>319</v>
      </c>
      <c r="F52" s="26" t="s">
        <v>36</v>
      </c>
      <c r="G52" s="26" t="s">
        <v>37</v>
      </c>
      <c r="H52" s="32" t="s">
        <v>320</v>
      </c>
      <c r="I52" s="39">
        <f>J52+R52+S52+T52</f>
        <v>24.3968</v>
      </c>
      <c r="J52" s="34">
        <f>SUM(K52:Q52)</f>
        <v>24.3968</v>
      </c>
      <c r="K52" s="34"/>
      <c r="L52" s="52"/>
      <c r="M52" s="52"/>
      <c r="N52" s="34">
        <v>24.3968</v>
      </c>
      <c r="O52" s="52"/>
      <c r="P52" s="52"/>
      <c r="Q52" s="52"/>
      <c r="R52" s="52"/>
      <c r="S52" s="34"/>
      <c r="T52" s="52"/>
      <c r="U52" s="67">
        <v>3812</v>
      </c>
      <c r="V52" s="64" t="s">
        <v>321</v>
      </c>
      <c r="W52" s="32" t="s">
        <v>322</v>
      </c>
      <c r="X52" s="23" t="s">
        <v>323</v>
      </c>
      <c r="Y52" s="23" t="s">
        <v>324</v>
      </c>
      <c r="Z52" s="23"/>
    </row>
    <row r="53" ht="33.75" spans="9:25">
      <c r="I53" s="55"/>
      <c r="J53" s="56"/>
      <c r="K53" s="56"/>
      <c r="L53" s="57"/>
      <c r="M53" s="57"/>
      <c r="N53" s="57"/>
      <c r="O53" s="57"/>
      <c r="P53" s="57"/>
      <c r="Q53" s="57"/>
      <c r="R53" s="55"/>
      <c r="S53" s="55"/>
      <c r="T53" s="70"/>
      <c r="U53" s="71"/>
      <c r="V53" s="72"/>
      <c r="W53" s="72"/>
      <c r="X53" s="73"/>
      <c r="Y53" s="81"/>
    </row>
    <row r="54" spans="25:25">
      <c r="Y54" s="82"/>
    </row>
    <row r="55" spans="25:25">
      <c r="Y55" s="82"/>
    </row>
    <row r="56" spans="25:25">
      <c r="Y56" s="82"/>
    </row>
    <row r="57" spans="25:25">
      <c r="Y57" s="82"/>
    </row>
    <row r="58" spans="25:25">
      <c r="Y58" s="82"/>
    </row>
    <row r="59" spans="25:25">
      <c r="Y59" s="82"/>
    </row>
    <row r="60" spans="25:25">
      <c r="Y60" s="82"/>
    </row>
    <row r="61" spans="25:25">
      <c r="Y61" s="82"/>
    </row>
    <row r="62" spans="25:25">
      <c r="Y62" s="82"/>
    </row>
    <row r="63" spans="25:25">
      <c r="Y63" s="82"/>
    </row>
    <row r="64" spans="25:25">
      <c r="Y64" s="82"/>
    </row>
    <row r="65" spans="25:25">
      <c r="Y65" s="82"/>
    </row>
    <row r="66" spans="25:25">
      <c r="Y66" s="82"/>
    </row>
    <row r="67" spans="25:25">
      <c r="Y67" s="82"/>
    </row>
    <row r="68" spans="25:25">
      <c r="Y68" s="82"/>
    </row>
    <row r="69" spans="25:25">
      <c r="Y69" s="82"/>
    </row>
    <row r="70" spans="25:25">
      <c r="Y70" s="82"/>
    </row>
    <row r="71" spans="25:25">
      <c r="Y71" s="82"/>
    </row>
    <row r="72" spans="25:25">
      <c r="Y72" s="82"/>
    </row>
    <row r="73" spans="25:25">
      <c r="Y73" s="82"/>
    </row>
    <row r="74" spans="25:25">
      <c r="Y74" s="82"/>
    </row>
    <row r="75" spans="25:25">
      <c r="Y75" s="82"/>
    </row>
    <row r="76" spans="25:25">
      <c r="Y76" s="82"/>
    </row>
    <row r="77" spans="25:25">
      <c r="Y77" s="82"/>
    </row>
    <row r="78" spans="25:25">
      <c r="Y78" s="82"/>
    </row>
    <row r="79" spans="25:25">
      <c r="Y79" s="82"/>
    </row>
    <row r="80" spans="25:25">
      <c r="Y80" s="82"/>
    </row>
    <row r="81" spans="25:25">
      <c r="Y81" s="82"/>
    </row>
    <row r="82" spans="25:25">
      <c r="Y82" s="82"/>
    </row>
    <row r="83" spans="25:25">
      <c r="Y83" s="82"/>
    </row>
    <row r="84" spans="25:25">
      <c r="Y84" s="82"/>
    </row>
    <row r="85" spans="25:25">
      <c r="Y85" s="82"/>
    </row>
    <row r="86" spans="25:25">
      <c r="Y86" s="82"/>
    </row>
    <row r="87" spans="25:25">
      <c r="Y87" s="82"/>
    </row>
    <row r="88" spans="25:25">
      <c r="Y88" s="82"/>
    </row>
    <row r="89" spans="25:25">
      <c r="Y89" s="82"/>
    </row>
    <row r="90" spans="25:25">
      <c r="Y90" s="82"/>
    </row>
    <row r="91" spans="25:25">
      <c r="Y91" s="82"/>
    </row>
    <row r="92" spans="25:25">
      <c r="Y92" s="82"/>
    </row>
    <row r="93" spans="25:25">
      <c r="Y93" s="82"/>
    </row>
    <row r="94" spans="25:25">
      <c r="Y94" s="82"/>
    </row>
    <row r="95" spans="25:25">
      <c r="Y95" s="82"/>
    </row>
    <row r="96" spans="25:25">
      <c r="Y96" s="82"/>
    </row>
    <row r="97" spans="25:25">
      <c r="Y97" s="82"/>
    </row>
    <row r="98" spans="25:25">
      <c r="Y98" s="82"/>
    </row>
    <row r="99" spans="25:25">
      <c r="Y99" s="82"/>
    </row>
    <row r="100" spans="25:25">
      <c r="Y100" s="82"/>
    </row>
    <row r="101" spans="25:25">
      <c r="Y101" s="82"/>
    </row>
    <row r="102" spans="25:25">
      <c r="Y102" s="82"/>
    </row>
    <row r="103" spans="25:25">
      <c r="Y103" s="82"/>
    </row>
    <row r="104" spans="25:25">
      <c r="Y104" s="82"/>
    </row>
    <row r="105" spans="25:25">
      <c r="Y105" s="82"/>
    </row>
    <row r="106" spans="25:25">
      <c r="Y106" s="82"/>
    </row>
    <row r="107" spans="25:25">
      <c r="Y107" s="82"/>
    </row>
    <row r="108" spans="25:25">
      <c r="Y108" s="82"/>
    </row>
    <row r="109" spans="25:25">
      <c r="Y109" s="82"/>
    </row>
    <row r="110" spans="25:25">
      <c r="Y110" s="82"/>
    </row>
    <row r="111" spans="25:25">
      <c r="Y111" s="82"/>
    </row>
    <row r="112" spans="25:25">
      <c r="Y112" s="82"/>
    </row>
    <row r="113" spans="25:25">
      <c r="Y113" s="82"/>
    </row>
    <row r="114" spans="25:25">
      <c r="Y114" s="82"/>
    </row>
    <row r="115" spans="25:25">
      <c r="Y115" s="82"/>
    </row>
    <row r="116" spans="25:25">
      <c r="Y116" s="82"/>
    </row>
    <row r="117" spans="25:25">
      <c r="Y117" s="82"/>
    </row>
    <row r="118" spans="25:25">
      <c r="Y118" s="82"/>
    </row>
    <row r="119" spans="25:25">
      <c r="Y119" s="82"/>
    </row>
    <row r="120" spans="25:25">
      <c r="Y120" s="82"/>
    </row>
    <row r="121" spans="25:25">
      <c r="Y121" s="82"/>
    </row>
    <row r="122" spans="25:25">
      <c r="Y122" s="82"/>
    </row>
    <row r="123" spans="25:25">
      <c r="Y123" s="82"/>
    </row>
    <row r="124" spans="25:25">
      <c r="Y124" s="82"/>
    </row>
    <row r="125" spans="25:25">
      <c r="Y125" s="82"/>
    </row>
    <row r="126" spans="25:25">
      <c r="Y126" s="82"/>
    </row>
    <row r="127" spans="25:25">
      <c r="Y127" s="82"/>
    </row>
    <row r="128" spans="25:25">
      <c r="Y128" s="82"/>
    </row>
    <row r="129" spans="25:25">
      <c r="Y129" s="82"/>
    </row>
    <row r="130" spans="25:25">
      <c r="Y130" s="82"/>
    </row>
    <row r="131" spans="25:25">
      <c r="Y131" s="82"/>
    </row>
    <row r="132" spans="25:25">
      <c r="Y132" s="82"/>
    </row>
    <row r="133" spans="25:25">
      <c r="Y133" s="82"/>
    </row>
    <row r="134" spans="25:25">
      <c r="Y134" s="82"/>
    </row>
    <row r="135" spans="25:25">
      <c r="Y135" s="82"/>
    </row>
    <row r="136" spans="25:25">
      <c r="Y136" s="82"/>
    </row>
    <row r="137" spans="25:25">
      <c r="Y137" s="82"/>
    </row>
    <row r="138" spans="25:25">
      <c r="Y138" s="82"/>
    </row>
    <row r="139" spans="25:25">
      <c r="Y139" s="82"/>
    </row>
    <row r="140" spans="25:25">
      <c r="Y140" s="82"/>
    </row>
    <row r="141" spans="25:25">
      <c r="Y141" s="82"/>
    </row>
    <row r="142" spans="25:25">
      <c r="Y142" s="82"/>
    </row>
    <row r="143" spans="25:25">
      <c r="Y143" s="82"/>
    </row>
    <row r="144" spans="25:25">
      <c r="Y144" s="82"/>
    </row>
    <row r="145" spans="25:25">
      <c r="Y145" s="82"/>
    </row>
    <row r="146" spans="25:25">
      <c r="Y146" s="82"/>
    </row>
    <row r="147" spans="25:25">
      <c r="Y147" s="82"/>
    </row>
    <row r="148" spans="25:25">
      <c r="Y148" s="82"/>
    </row>
    <row r="149" spans="25:25">
      <c r="Y149" s="82"/>
    </row>
    <row r="150" spans="25:25">
      <c r="Y150" s="82"/>
    </row>
    <row r="151" spans="25:25">
      <c r="Y151" s="82"/>
    </row>
    <row r="152" spans="25:25">
      <c r="Y152" s="82"/>
    </row>
    <row r="153" spans="25:25">
      <c r="Y153" s="82"/>
    </row>
    <row r="154" spans="25:25">
      <c r="Y154" s="82"/>
    </row>
    <row r="155" spans="25:25">
      <c r="Y155" s="82"/>
    </row>
    <row r="156" spans="25:25">
      <c r="Y156" s="82"/>
    </row>
    <row r="157" spans="25:25">
      <c r="Y157" s="82"/>
    </row>
    <row r="158" spans="25:25">
      <c r="Y158" s="82"/>
    </row>
    <row r="159" spans="25:25">
      <c r="Y159" s="82"/>
    </row>
    <row r="160" spans="25:25">
      <c r="Y160" s="82"/>
    </row>
  </sheetData>
  <autoFilter xmlns:etc="http://www.wps.cn/officeDocument/2017/etCustomData" ref="A5:Z52" etc:filterBottomFollowUsedRange="0">
    <extLst/>
  </autoFilter>
  <mergeCells count="36">
    <mergeCell ref="A1:Z1"/>
    <mergeCell ref="J2:T2"/>
    <mergeCell ref="J3:Q3"/>
    <mergeCell ref="K4:L4"/>
    <mergeCell ref="A6:H6"/>
    <mergeCell ref="A7:C7"/>
    <mergeCell ref="A24:C24"/>
    <mergeCell ref="A28:C28"/>
    <mergeCell ref="A44:C44"/>
    <mergeCell ref="A46:C46"/>
    <mergeCell ref="A49:C49"/>
    <mergeCell ref="A51:C51"/>
    <mergeCell ref="A2:A5"/>
    <mergeCell ref="B2:B5"/>
    <mergeCell ref="C2:C5"/>
    <mergeCell ref="D2:D5"/>
    <mergeCell ref="E2:E5"/>
    <mergeCell ref="F2:F5"/>
    <mergeCell ref="G2:G5"/>
    <mergeCell ref="H2:H5"/>
    <mergeCell ref="I2:I5"/>
    <mergeCell ref="J4:J5"/>
    <mergeCell ref="M4:M5"/>
    <mergeCell ref="N4:N5"/>
    <mergeCell ref="O4:O5"/>
    <mergeCell ref="P4:P5"/>
    <mergeCell ref="Q4:Q5"/>
    <mergeCell ref="R3:R5"/>
    <mergeCell ref="S3:S5"/>
    <mergeCell ref="T3:T5"/>
    <mergeCell ref="U2:U5"/>
    <mergeCell ref="V2:V5"/>
    <mergeCell ref="W2:W5"/>
    <mergeCell ref="X2:X5"/>
    <mergeCell ref="Y2:Y5"/>
    <mergeCell ref="Z2:Z5"/>
  </mergeCells>
  <conditionalFormatting sqref="W23">
    <cfRule type="expression" dxfId="0" priority="7" stopIfTrue="1">
      <formula>AND(COUNTIF($C$2:$C$5,W23)+COUNTIF(#REF!,W23)+COUNTIF(#REF!,W23)+COUNTIF(#REF!,W23)+COUNTIF(#REF!,W23)+COUNTIF(#REF!,W23)+COUNTIF($C$55:$C$65003,W23)&gt;1,NOT(ISBLANK(W23)))</formula>
    </cfRule>
    <cfRule type="expression" dxfId="0" priority="8" stopIfTrue="1">
      <formula>AND(COUNTIF($C$2:$C$5,W23)+COUNTIF(#REF!,W23)+COUNTIF(#REF!,W23)+COUNTIF(#REF!,W23)+COUNTIF(#REF!,W23)+COUNTIF(#REF!,W23)+COUNTIF($C$55:$C$65003,W23)&gt;1,NOT(ISBLANK(W23)))</formula>
    </cfRule>
    <cfRule type="expression" dxfId="0" priority="9" stopIfTrue="1">
      <formula>AND(COUNTIF($C$2:$C$5,W23)+COUNTIF(#REF!,W23)+COUNTIF(#REF!,W23)+COUNTIF(#REF!,W23)+COUNTIF(#REF!,W23)+COUNTIF(#REF!,W23)+COUNTIF($C$55:$C$65003,W23)&gt;1,NOT(ISBLANK(W23)))</formula>
    </cfRule>
  </conditionalFormatting>
  <printOptions horizontalCentered="1"/>
  <pageMargins left="0.314583333333333" right="0.314583333333333" top="0.472222222222222" bottom="0.393055555555556" header="0.432638888888889" footer="0.196527777777778"/>
  <pageSetup paperSize="8" scale="20" fitToHeight="0" orientation="landscape" horizontalDpi="600"/>
  <headerFooter>
    <oddFooter>&amp;C第 &amp;P 页，共 &amp;N 页</oddFooter>
  </headerFooter>
  <rowBreaks count="3" manualBreakCount="3">
    <brk id="52" max="16383" man="1"/>
    <brk id="53" max="16383" man="1"/>
    <brk id="55"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cp:lastModifiedBy>
  <dcterms:created xsi:type="dcterms:W3CDTF">2024-10-18T07:34:00Z</dcterms:created>
  <dcterms:modified xsi:type="dcterms:W3CDTF">2025-03-27T11:03:33Z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C5DAC62ABE9E4B8897694A0415AE6D47_13</vt:lpwstr>
  </property>
  <property fmtid="{D5CDD505-2E9C-101B-9397-08002B2CF9AE}" pid="3" name="KSOProductBuildVer">
    <vt:lpwstr>2052-12.8.2.18205</vt:lpwstr>
  </property>
</Properties>
</file>